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Marek Dokumenty\Cenníky\Cenník zima 2021-2022\Kluby\"/>
    </mc:Choice>
  </mc:AlternateContent>
  <xr:revisionPtr revIDLastSave="0" documentId="13_ncr:1_{91E95A52-40C2-447B-8F39-B9FAD012F90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ILBY" sheetId="1" r:id="rId1"/>
    <sheet name="OKULIARE" sheetId="2" r:id="rId2"/>
    <sheet name="DOPLNKY" sheetId="3" r:id="rId3"/>
  </sheets>
  <definedNames>
    <definedName name="_xlnm._FilterDatabase" localSheetId="1" hidden="1">OKULIARE!$B$5:$O$51</definedName>
    <definedName name="_xlnm._FilterDatabase" localSheetId="0" hidden="1">PRILBY!$B$4:$Q$65</definedName>
  </definedNames>
  <calcPr calcId="181029"/>
</workbook>
</file>

<file path=xl/calcChain.xml><?xml version="1.0" encoding="utf-8"?>
<calcChain xmlns="http://schemas.openxmlformats.org/spreadsheetml/2006/main">
  <c r="J27" i="2" l="1"/>
  <c r="J26" i="2"/>
  <c r="K26" i="2" s="1"/>
  <c r="L26" i="2" s="1"/>
  <c r="J25" i="2"/>
  <c r="K25" i="2" s="1"/>
  <c r="L25" i="2" s="1"/>
  <c r="J24" i="2"/>
  <c r="J23" i="2"/>
  <c r="J16" i="2"/>
  <c r="J15" i="2"/>
  <c r="K15" i="2" s="1"/>
  <c r="L15" i="2" s="1"/>
  <c r="J14" i="2"/>
  <c r="K14" i="2" s="1"/>
  <c r="L14" i="2" s="1"/>
  <c r="J13" i="2"/>
  <c r="K13" i="2" s="1"/>
  <c r="J12" i="2"/>
  <c r="O61" i="1"/>
  <c r="O60" i="1"/>
  <c r="P60" i="1" s="1"/>
  <c r="Q60" i="1" s="1"/>
  <c r="O59" i="1"/>
  <c r="P59" i="1" s="1"/>
  <c r="Q59" i="1" s="1"/>
  <c r="O58" i="1"/>
  <c r="P58" i="1" s="1"/>
  <c r="O57" i="1"/>
  <c r="O55" i="1"/>
  <c r="P55" i="1" s="1"/>
  <c r="Q55" i="1" s="1"/>
  <c r="O54" i="1"/>
  <c r="P54" i="1" s="1"/>
  <c r="Q54" i="1" s="1"/>
  <c r="O53" i="1"/>
  <c r="P53" i="1" s="1"/>
  <c r="O51" i="1"/>
  <c r="O50" i="1"/>
  <c r="P50" i="1" s="1"/>
  <c r="Q50" i="1" s="1"/>
  <c r="O29" i="1"/>
  <c r="O28" i="1"/>
  <c r="P28" i="1" s="1"/>
  <c r="Q28" i="1" s="1"/>
  <c r="O76" i="1"/>
  <c r="O69" i="1"/>
  <c r="O68" i="1"/>
  <c r="P68" i="1" s="1"/>
  <c r="Q68" i="1" s="1"/>
  <c r="O67" i="1"/>
  <c r="P67" i="1" s="1"/>
  <c r="Q67" i="1" s="1"/>
  <c r="O36" i="1"/>
  <c r="O35" i="1"/>
  <c r="P35" i="1" s="1"/>
  <c r="Q35" i="1" s="1"/>
  <c r="O34" i="1"/>
  <c r="P34" i="1" s="1"/>
  <c r="Q34" i="1" s="1"/>
  <c r="O72" i="1"/>
  <c r="O71" i="1"/>
  <c r="P71" i="1" s="1"/>
  <c r="Q71" i="1" s="1"/>
  <c r="O78" i="1"/>
  <c r="O74" i="1"/>
  <c r="O48" i="1"/>
  <c r="O47" i="1"/>
  <c r="P47" i="1" s="1"/>
  <c r="Q47" i="1" s="1"/>
  <c r="O46" i="1"/>
  <c r="P46" i="1" s="1"/>
  <c r="Q46" i="1" s="1"/>
  <c r="O45" i="1"/>
  <c r="P45" i="1" s="1"/>
  <c r="O44" i="1"/>
  <c r="O20" i="1"/>
  <c r="P20" i="1" s="1"/>
  <c r="Q20" i="1" s="1"/>
  <c r="J38" i="2"/>
  <c r="K38" i="2" s="1"/>
  <c r="J39" i="2"/>
  <c r="K39" i="2" s="1"/>
  <c r="J40" i="2"/>
  <c r="K40" i="2" s="1"/>
  <c r="L40" i="2" s="1"/>
  <c r="J41" i="2"/>
  <c r="K41" i="2" s="1"/>
  <c r="L41" i="2" s="1"/>
  <c r="J42" i="2"/>
  <c r="K42" i="2" s="1"/>
  <c r="J43" i="2"/>
  <c r="K43" i="2" s="1"/>
  <c r="J44" i="2"/>
  <c r="K44" i="2" s="1"/>
  <c r="L44" i="2" s="1"/>
  <c r="J45" i="2"/>
  <c r="K45" i="2" s="1"/>
  <c r="L45" i="2" s="1"/>
  <c r="J46" i="2"/>
  <c r="K46" i="2" s="1"/>
  <c r="O32" i="1"/>
  <c r="P32" i="1" s="1"/>
  <c r="J21" i="2"/>
  <c r="K21" i="2" s="1"/>
  <c r="J22" i="2"/>
  <c r="K22" i="2" s="1"/>
  <c r="N25" i="3"/>
  <c r="N26" i="3"/>
  <c r="O31" i="1"/>
  <c r="O21" i="1"/>
  <c r="O23" i="1"/>
  <c r="K24" i="2" l="1"/>
  <c r="L24" i="2" s="1"/>
  <c r="K23" i="2"/>
  <c r="L23" i="2" s="1"/>
  <c r="K27" i="2"/>
  <c r="L27" i="2" s="1"/>
  <c r="L13" i="2"/>
  <c r="K16" i="2"/>
  <c r="L16" i="2" s="1"/>
  <c r="K12" i="2"/>
  <c r="L12" i="2" s="1"/>
  <c r="P51" i="1"/>
  <c r="Q51" i="1" s="1"/>
  <c r="Q53" i="1"/>
  <c r="P57" i="1"/>
  <c r="Q57" i="1" s="1"/>
  <c r="Q58" i="1"/>
  <c r="P61" i="1"/>
  <c r="Q61" i="1" s="1"/>
  <c r="P29" i="1"/>
  <c r="Q29" i="1" s="1"/>
  <c r="P76" i="1"/>
  <c r="Q76" i="1" s="1"/>
  <c r="P69" i="1"/>
  <c r="Q69" i="1" s="1"/>
  <c r="P36" i="1"/>
  <c r="Q36" i="1" s="1"/>
  <c r="P72" i="1"/>
  <c r="Q72" i="1" s="1"/>
  <c r="P78" i="1"/>
  <c r="Q78" i="1" s="1"/>
  <c r="P74" i="1"/>
  <c r="Q74" i="1" s="1"/>
  <c r="P44" i="1"/>
  <c r="Q44" i="1" s="1"/>
  <c r="Q45" i="1"/>
  <c r="P48" i="1"/>
  <c r="Q48" i="1" s="1"/>
  <c r="L46" i="2"/>
  <c r="L42" i="2"/>
  <c r="L38" i="2"/>
  <c r="L43" i="2"/>
  <c r="L39" i="2"/>
  <c r="Q32" i="1"/>
  <c r="L21" i="2"/>
  <c r="L22" i="2"/>
  <c r="O25" i="3"/>
  <c r="P25" i="3" s="1"/>
  <c r="O26" i="3"/>
  <c r="P26" i="3" s="1"/>
  <c r="P31" i="1"/>
  <c r="Q31" i="1" s="1"/>
  <c r="P21" i="1"/>
  <c r="Q21" i="1" s="1"/>
  <c r="P23" i="1"/>
  <c r="Q23" i="1" s="1"/>
  <c r="B3" i="1" l="1"/>
  <c r="B3" i="3"/>
  <c r="N24" i="3" l="1"/>
  <c r="O24" i="3" s="1"/>
  <c r="P24" i="3" s="1"/>
  <c r="N21" i="3"/>
  <c r="O21" i="3" s="1"/>
  <c r="N20" i="3"/>
  <c r="O20" i="3" s="1"/>
  <c r="P20" i="3" s="1"/>
  <c r="N13" i="3"/>
  <c r="O13" i="3" s="1"/>
  <c r="P13" i="3" s="1"/>
  <c r="N12" i="3"/>
  <c r="N11" i="3"/>
  <c r="N17" i="3"/>
  <c r="O17" i="3" s="1"/>
  <c r="P17" i="3" s="1"/>
  <c r="N16" i="3"/>
  <c r="O16" i="3" s="1"/>
  <c r="P16" i="3" s="1"/>
  <c r="N8" i="3"/>
  <c r="O8" i="3" s="1"/>
  <c r="P8" i="3" s="1"/>
  <c r="N7" i="3"/>
  <c r="O7" i="3" s="1"/>
  <c r="P7" i="3" s="1"/>
  <c r="O11" i="3"/>
  <c r="O12" i="3"/>
  <c r="P12" i="3" s="1"/>
  <c r="B3" i="2"/>
  <c r="P11" i="3" l="1"/>
  <c r="P21" i="3"/>
  <c r="E3" i="3" l="1"/>
  <c r="J49" i="2"/>
  <c r="K49" i="2" s="1"/>
  <c r="L49" i="2" s="1"/>
  <c r="J50" i="2"/>
  <c r="K50" i="2" s="1"/>
  <c r="L50" i="2" s="1"/>
  <c r="J51" i="2"/>
  <c r="K51" i="2" s="1"/>
  <c r="L51" i="2" s="1"/>
  <c r="J48" i="2"/>
  <c r="K48" i="2" s="1"/>
  <c r="L48" i="2" s="1"/>
  <c r="J37" i="2"/>
  <c r="K37" i="2" s="1"/>
  <c r="L37" i="2" s="1"/>
  <c r="J6" i="2"/>
  <c r="J7" i="2"/>
  <c r="J8" i="2"/>
  <c r="K8" i="2" s="1"/>
  <c r="L8" i="2" s="1"/>
  <c r="J9" i="2"/>
  <c r="K9" i="2" s="1"/>
  <c r="L9" i="2" s="1"/>
  <c r="J10" i="2"/>
  <c r="K10" i="2" s="1"/>
  <c r="L10" i="2" s="1"/>
  <c r="J11" i="2"/>
  <c r="K11" i="2" s="1"/>
  <c r="L11" i="2" s="1"/>
  <c r="J17" i="2"/>
  <c r="K17" i="2" s="1"/>
  <c r="L17" i="2" s="1"/>
  <c r="J18" i="2"/>
  <c r="K18" i="2" s="1"/>
  <c r="L18" i="2" s="1"/>
  <c r="J19" i="2"/>
  <c r="J20" i="2"/>
  <c r="K20" i="2" s="1"/>
  <c r="L20" i="2" s="1"/>
  <c r="J28" i="2"/>
  <c r="K28" i="2" s="1"/>
  <c r="L28" i="2" s="1"/>
  <c r="J29" i="2"/>
  <c r="K29" i="2" s="1"/>
  <c r="L29" i="2" s="1"/>
  <c r="J30" i="2"/>
  <c r="K30" i="2" s="1"/>
  <c r="L30" i="2" s="1"/>
  <c r="J31" i="2"/>
  <c r="K31" i="2" s="1"/>
  <c r="L31" i="2" s="1"/>
  <c r="J32" i="2"/>
  <c r="K32" i="2" s="1"/>
  <c r="L32" i="2" s="1"/>
  <c r="J33" i="2"/>
  <c r="K33" i="2" s="1"/>
  <c r="L33" i="2" s="1"/>
  <c r="J34" i="2"/>
  <c r="K34" i="2" s="1"/>
  <c r="L34" i="2" s="1"/>
  <c r="J35" i="2"/>
  <c r="K35" i="2" s="1"/>
  <c r="L35" i="2" s="1"/>
  <c r="O38" i="1"/>
  <c r="P38" i="1" s="1"/>
  <c r="Q38" i="1" s="1"/>
  <c r="O39" i="1"/>
  <c r="P39" i="1" s="1"/>
  <c r="Q39" i="1" s="1"/>
  <c r="O40" i="1"/>
  <c r="P40" i="1" s="1"/>
  <c r="Q40" i="1" s="1"/>
  <c r="O41" i="1"/>
  <c r="P41" i="1" s="1"/>
  <c r="Q41" i="1" s="1"/>
  <c r="O42" i="1"/>
  <c r="P42" i="1" s="1"/>
  <c r="Q42" i="1" s="1"/>
  <c r="O63" i="1"/>
  <c r="P63" i="1" s="1"/>
  <c r="Q63" i="1" s="1"/>
  <c r="O64" i="1"/>
  <c r="P64" i="1" s="1"/>
  <c r="Q64" i="1" s="1"/>
  <c r="O65" i="1"/>
  <c r="P65" i="1" s="1"/>
  <c r="Q65" i="1" s="1"/>
  <c r="K19" i="2" l="1"/>
  <c r="L19" i="2" s="1"/>
  <c r="K7" i="2"/>
  <c r="L7" i="2" s="1"/>
  <c r="K6" i="2"/>
  <c r="L6" i="2" s="1"/>
  <c r="F3" i="2" l="1"/>
  <c r="O25" i="1"/>
  <c r="P25" i="1" s="1"/>
  <c r="Q25" i="1" s="1"/>
  <c r="O26" i="1"/>
  <c r="P26" i="1" s="1"/>
  <c r="Q26" i="1" s="1"/>
  <c r="O7" i="1"/>
  <c r="P7" i="1" s="1"/>
  <c r="Q7" i="1" s="1"/>
  <c r="O8" i="1"/>
  <c r="P8" i="1" s="1"/>
  <c r="Q8" i="1" s="1"/>
  <c r="O9" i="1"/>
  <c r="P9" i="1" s="1"/>
  <c r="Q9" i="1" s="1"/>
  <c r="O10" i="1"/>
  <c r="P10" i="1" s="1"/>
  <c r="Q10" i="1" s="1"/>
  <c r="O11" i="1"/>
  <c r="P11" i="1" s="1"/>
  <c r="Q11" i="1" s="1"/>
  <c r="O12" i="1"/>
  <c r="P12" i="1" s="1"/>
  <c r="Q12" i="1" s="1"/>
  <c r="O14" i="1"/>
  <c r="P14" i="1" s="1"/>
  <c r="Q14" i="1" s="1"/>
  <c r="O15" i="1"/>
  <c r="P15" i="1" s="1"/>
  <c r="Q15" i="1" s="1"/>
  <c r="O16" i="1"/>
  <c r="P16" i="1" s="1"/>
  <c r="Q16" i="1" s="1"/>
  <c r="O17" i="1"/>
  <c r="P17" i="1" s="1"/>
  <c r="Q17" i="1" s="1"/>
  <c r="O18" i="1"/>
  <c r="P18" i="1" s="1"/>
  <c r="Q18" i="1" s="1"/>
  <c r="O6" i="1"/>
  <c r="P6" i="1" s="1"/>
  <c r="Q6" i="1" s="1"/>
  <c r="E3" i="1" l="1"/>
</calcChain>
</file>

<file path=xl/sharedStrings.xml><?xml version="1.0" encoding="utf-8"?>
<sst xmlns="http://schemas.openxmlformats.org/spreadsheetml/2006/main" count="572" uniqueCount="272">
  <si>
    <t>code</t>
  </si>
  <si>
    <t>S</t>
  </si>
  <si>
    <t>XL</t>
  </si>
  <si>
    <t>VEĽKOSŤ</t>
  </si>
  <si>
    <t>MOC</t>
  </si>
  <si>
    <t>VOC SPOLU</t>
  </si>
  <si>
    <t>produkt</t>
  </si>
  <si>
    <t>945 SHINY WHITE</t>
  </si>
  <si>
    <t>XS</t>
  </si>
  <si>
    <t>MAMMOTH</t>
  </si>
  <si>
    <t>211173W</t>
  </si>
  <si>
    <t>914 SHINY BLACK</t>
  </si>
  <si>
    <t>946 SHINY YELLOW FLUO</t>
  </si>
  <si>
    <t>947 SH MT LIGHT BLUE BLU</t>
  </si>
  <si>
    <t>948 SH MT PINK VIOLET</t>
  </si>
  <si>
    <t>950 SHINY MATT GREEN</t>
  </si>
  <si>
    <t>A04 MATT BLACK</t>
  </si>
  <si>
    <t>SM</t>
  </si>
  <si>
    <t>211174W</t>
  </si>
  <si>
    <t>954 SHINY PINK WHITE</t>
  </si>
  <si>
    <t>955 SHINY BLUE RED</t>
  </si>
  <si>
    <t>956 SHINY ORANGE FL WHIT</t>
  </si>
  <si>
    <t>A09 SHINY CHAOS RED - TI</t>
  </si>
  <si>
    <t>VULCANO FIS 6.8 JUNIOR</t>
  </si>
  <si>
    <t>21117ZW</t>
  </si>
  <si>
    <t xml:space="preserve">A0B SHINY WHITE - SILVER
</t>
  </si>
  <si>
    <t>A0N SHINY BLACK - SILVER</t>
  </si>
  <si>
    <t>A0P SHINY VIOLET - SILVE</t>
  </si>
  <si>
    <t>A0Q SHINY ORANGE - BLACK</t>
  </si>
  <si>
    <t>A0S SHINY YELLOW - SILVE</t>
  </si>
  <si>
    <t>A0T SHINY RED SILVER</t>
  </si>
  <si>
    <t>M</t>
  </si>
  <si>
    <t>L</t>
  </si>
  <si>
    <t>904 MATT BLACK WHITE</t>
  </si>
  <si>
    <t>905 MATT WHITE BLACK</t>
  </si>
  <si>
    <t>FAITO - FISI</t>
  </si>
  <si>
    <t xml:space="preserve">21117EW
</t>
  </si>
  <si>
    <t>VULCANO FIS 6.8 JR - FISI</t>
  </si>
  <si>
    <t>21117JW</t>
  </si>
  <si>
    <t>900 SHINY BLACK WHITE</t>
  </si>
  <si>
    <t>901 SHINY WHITE BLACK</t>
  </si>
  <si>
    <t>902 S ROYAL BLUE N BLU</t>
  </si>
  <si>
    <t>21117LW</t>
  </si>
  <si>
    <t>913 SHINY BLUE WHITE</t>
  </si>
  <si>
    <t>SLALOM</t>
  </si>
  <si>
    <t>21117YW</t>
  </si>
  <si>
    <t xml:space="preserve">901 SHINY WHITE BLACK
</t>
  </si>
  <si>
    <t>905 SHINY PINK VIOLET</t>
  </si>
  <si>
    <t>910 SHINY BLACK WHITE</t>
  </si>
  <si>
    <t>912 SH BLACK ORANGE FLUO</t>
  </si>
  <si>
    <t>VULCANO FIS 6.8</t>
  </si>
  <si>
    <t>211181W</t>
  </si>
  <si>
    <t>A0B SHINY WHITE - SILVER</t>
  </si>
  <si>
    <t>SLALOM - FRANCE</t>
  </si>
  <si>
    <t>21117MW</t>
  </si>
  <si>
    <t>21117NW</t>
  </si>
  <si>
    <t>21118UW</t>
  </si>
  <si>
    <t>product</t>
  </si>
  <si>
    <t>LAVA FIS 7.6 2 LENSES</t>
  </si>
  <si>
    <t>907</t>
  </si>
  <si>
    <t>908</t>
  </si>
  <si>
    <t>910</t>
  </si>
  <si>
    <t>2002J90</t>
  </si>
  <si>
    <t>2002K60</t>
  </si>
  <si>
    <t>24123NW</t>
  </si>
  <si>
    <t>SAETTA</t>
  </si>
  <si>
    <t>901</t>
  </si>
  <si>
    <t>968</t>
  </si>
  <si>
    <t>969</t>
  </si>
  <si>
    <t>970</t>
  </si>
  <si>
    <t>A0Y</t>
  </si>
  <si>
    <t>A20</t>
  </si>
  <si>
    <t>A01</t>
  </si>
  <si>
    <t>A02</t>
  </si>
  <si>
    <t>A05</t>
  </si>
  <si>
    <t>A0F</t>
  </si>
  <si>
    <t>918</t>
  </si>
  <si>
    <t>A08</t>
  </si>
  <si>
    <t>A0O</t>
  </si>
  <si>
    <t>A0P</t>
  </si>
  <si>
    <t>A0Q</t>
  </si>
  <si>
    <t>A00</t>
  </si>
  <si>
    <t>BLACK - SB3P1</t>
  </si>
  <si>
    <t>WHITE - SM3P1</t>
  </si>
  <si>
    <t>BLACK YELLOW F-YM2P1</t>
  </si>
  <si>
    <t>WHITE - P1</t>
  </si>
  <si>
    <t>RED BLUE - BR2</t>
  </si>
  <si>
    <t>PINK PURPLE - BR2</t>
  </si>
  <si>
    <t>SKY BLUE - OR2</t>
  </si>
  <si>
    <t>SHINY RED TIGER - OR</t>
  </si>
  <si>
    <t>YELLOW FLUO BLUE-OR2</t>
  </si>
  <si>
    <t>LIGHT BLUE - OR2</t>
  </si>
  <si>
    <t>MATT WHITE - SM2P1</t>
  </si>
  <si>
    <t>MATT BLACK - SM2P1</t>
  </si>
  <si>
    <t>ORANGE FLUO - RM2P1</t>
  </si>
  <si>
    <t>YELLOW FLUO - YM2P1</t>
  </si>
  <si>
    <t>Black White- SM3</t>
  </si>
  <si>
    <t>kod farby</t>
  </si>
  <si>
    <t>farba</t>
  </si>
  <si>
    <t>kód produktu</t>
  </si>
  <si>
    <t>OKULIARE</t>
  </si>
  <si>
    <t>NÁHRADNÉ SKLÁ</t>
  </si>
  <si>
    <t>SLNEČNÉ OKULIARE</t>
  </si>
  <si>
    <t>PATRIOT FISI</t>
  </si>
  <si>
    <t>PATRIOT FRA</t>
  </si>
  <si>
    <t>271161W</t>
  </si>
  <si>
    <t>27116DW</t>
  </si>
  <si>
    <t>A0E</t>
  </si>
  <si>
    <t>Mine Shaft</t>
  </si>
  <si>
    <t>White - Cloud Burst</t>
  </si>
  <si>
    <t>CHINGUARD VULCANO FIS 6.8</t>
  </si>
  <si>
    <t>PROTETTO SYSTEM</t>
  </si>
  <si>
    <t>CHINGUARD SLALOM</t>
  </si>
  <si>
    <t>ARMOR VEST</t>
  </si>
  <si>
    <t>ARMOR SPINE</t>
  </si>
  <si>
    <t>BALACLAVA</t>
  </si>
  <si>
    <t>BACKPACK ERCOLE 60L</t>
  </si>
  <si>
    <t>BACKPACK ERCOLE 45L</t>
  </si>
  <si>
    <t>2000AM0</t>
  </si>
  <si>
    <t>2000HR0</t>
  </si>
  <si>
    <t>999</t>
  </si>
  <si>
    <t>-</t>
  </si>
  <si>
    <t>CHINGUARD</t>
  </si>
  <si>
    <t>BACK PROTECTOR</t>
  </si>
  <si>
    <t>BLACK ORANGE FLUO</t>
  </si>
  <si>
    <t>Y2XS</t>
  </si>
  <si>
    <t>YXS</t>
  </si>
  <si>
    <t>2001HB0</t>
  </si>
  <si>
    <t>2001HC0</t>
  </si>
  <si>
    <t>NECK PROTECTION</t>
  </si>
  <si>
    <t>2000AP0</t>
  </si>
  <si>
    <t>A0A</t>
  </si>
  <si>
    <t>C54</t>
  </si>
  <si>
    <t>SHINY SILVER</t>
  </si>
  <si>
    <t>SHINY BLACK</t>
  </si>
  <si>
    <t>HEADCOVER</t>
  </si>
  <si>
    <t>S/M</t>
  </si>
  <si>
    <t>L/XL</t>
  </si>
  <si>
    <t>2002MA0</t>
  </si>
  <si>
    <t>XNX</t>
  </si>
  <si>
    <t>005</t>
  </si>
  <si>
    <t>Black</t>
  </si>
  <si>
    <t>Green Lime</t>
  </si>
  <si>
    <t>BACKPACK</t>
  </si>
  <si>
    <t>2001H50</t>
  </si>
  <si>
    <t>2001H70</t>
  </si>
  <si>
    <t>Black-White-Orange</t>
  </si>
  <si>
    <t>LYŽIARSKE PRILBY   2020/2021</t>
  </si>
  <si>
    <t>LYŽIARSKE OKULIARE   2020/2021</t>
  </si>
  <si>
    <t>LYŽIARSKE DOPLNKY   2020/2021</t>
  </si>
  <si>
    <t>Názov produktu</t>
  </si>
  <si>
    <t>Kód produktu</t>
  </si>
  <si>
    <t>Kód farby</t>
  </si>
  <si>
    <t>Farba</t>
  </si>
  <si>
    <t>Množstvo</t>
  </si>
  <si>
    <t>Celkové množstvo:</t>
  </si>
  <si>
    <t>52</t>
  </si>
  <si>
    <t>54</t>
  </si>
  <si>
    <t>56</t>
  </si>
  <si>
    <t>58</t>
  </si>
  <si>
    <t>60</t>
  </si>
  <si>
    <t>62</t>
  </si>
  <si>
    <t>64</t>
  </si>
  <si>
    <t>Celková suma:</t>
  </si>
  <si>
    <t>ZĽAVA</t>
  </si>
  <si>
    <t>MOC s DPH</t>
  </si>
  <si>
    <t>Ženy</t>
  </si>
  <si>
    <t>Muži</t>
  </si>
  <si>
    <t>Unisex</t>
  </si>
  <si>
    <t>Junior Unisex</t>
  </si>
  <si>
    <t>Junior</t>
  </si>
  <si>
    <t>Large</t>
  </si>
  <si>
    <t>Small</t>
  </si>
  <si>
    <t>Small junior</t>
  </si>
  <si>
    <t>Veľkosť</t>
  </si>
  <si>
    <t>Pohlavie</t>
  </si>
  <si>
    <t>Predobjednávková zľava:</t>
  </si>
  <si>
    <t>221141W</t>
  </si>
  <si>
    <t>A03 BLACK - GOLD</t>
  </si>
  <si>
    <t>2002W40</t>
  </si>
  <si>
    <t>A03 WHITE - BLUE - RED</t>
  </si>
  <si>
    <t>A00 BLUE - WHITE - RED</t>
  </si>
  <si>
    <t>FAITO SLOVAKIA</t>
  </si>
  <si>
    <t>SLALOM LINDSEY VONN RED BULL</t>
  </si>
  <si>
    <t>241122W</t>
  </si>
  <si>
    <t>21118ZW</t>
  </si>
  <si>
    <t>211191W</t>
  </si>
  <si>
    <t>A01 - Mettalic blue Silver RED BULL / Lindsey Vonn</t>
  </si>
  <si>
    <t>A02 - PERIWINKLE GRAY-CONGRESS BLUE  RED BULL / Lindsey Vonn</t>
  </si>
  <si>
    <t>VULCANO FIS 6.8 JUNIOR - RED BULL LINDSEY VONN</t>
  </si>
  <si>
    <t>A02 - PERWINCKLE GRAY-CONGRESS BLUERED BULL / Lindsey Vonn</t>
  </si>
  <si>
    <t>A01 - METTALIC BLUE - SILVER RED BULL / Lindsey Vonn</t>
  </si>
  <si>
    <t>VULCANO FIS 6.8 RED BULL LINDSEY VONN</t>
  </si>
  <si>
    <t>A0W IMPACT BLUE - SILVER</t>
  </si>
  <si>
    <t>A0D SHINE WHITE - COLORS CHECKERS</t>
  </si>
  <si>
    <t>A4H</t>
  </si>
  <si>
    <t>MATT SMALL BLUE - SM</t>
  </si>
  <si>
    <t>BACKPACK GOLIA 70L</t>
  </si>
  <si>
    <t>271121W</t>
  </si>
  <si>
    <t>Black Alicious</t>
  </si>
  <si>
    <t>TRANSFORMING ARMOR</t>
  </si>
  <si>
    <t>A09</t>
  </si>
  <si>
    <t>BLACK - ORANGE FLAME</t>
  </si>
  <si>
    <t>271174W</t>
  </si>
  <si>
    <t>PIN</t>
  </si>
  <si>
    <t>251172W</t>
  </si>
  <si>
    <t>A3T</t>
  </si>
  <si>
    <t>SHINY GREEN ORANGE - OR2</t>
  </si>
  <si>
    <t>A5P</t>
  </si>
  <si>
    <t>SHINY PINK FLUO - OR2</t>
  </si>
  <si>
    <t>GARA FIS 8.8</t>
  </si>
  <si>
    <t>X Large</t>
  </si>
  <si>
    <t>251151W</t>
  </si>
  <si>
    <t>A5L</t>
  </si>
  <si>
    <t>MATT ORANGE FLUO - BBRM2</t>
  </si>
  <si>
    <t>MATT WHITE - BBBM3</t>
  </si>
  <si>
    <t>A5K</t>
  </si>
  <si>
    <t>A5N</t>
  </si>
  <si>
    <t>MATT YELLOW FLUO - BBSM2</t>
  </si>
  <si>
    <t>A4Y</t>
  </si>
  <si>
    <t>MATT BLACK - BBSM2</t>
  </si>
  <si>
    <t>251152W</t>
  </si>
  <si>
    <t>251171W</t>
  </si>
  <si>
    <t>MATT BLACK - P1</t>
  </si>
  <si>
    <t>M(52-58)</t>
  </si>
  <si>
    <t>L(60-64)</t>
  </si>
  <si>
    <t xml:space="preserve">VULCANO FIS 6.8-FLUID MULTI IMPACT
</t>
  </si>
  <si>
    <t>25113HW</t>
  </si>
  <si>
    <t>A0Y SHINY IMPACT BLUE - SILVER</t>
  </si>
  <si>
    <t>ALIZARIN CRIMSON - WHITE</t>
  </si>
  <si>
    <t>Alizarin Crimson - WHITE</t>
  </si>
  <si>
    <t>SLALOM MULTI IMPACT - FISI</t>
  </si>
  <si>
    <t>211219W</t>
  </si>
  <si>
    <t>A04 SHINY BLACK - WHITE</t>
  </si>
  <si>
    <t>A06 SHINY WHITE BLACK</t>
  </si>
  <si>
    <t>GARA FIS 8.8 - FISI</t>
  </si>
  <si>
    <t>241152W</t>
  </si>
  <si>
    <t>Blue Night Blue Royal - BM3</t>
  </si>
  <si>
    <t>7.7 - FISI</t>
  </si>
  <si>
    <t>251134W</t>
  </si>
  <si>
    <t>Blue Night Blue RoyaL BM3</t>
  </si>
  <si>
    <t>VULCANO  FIS 6.8 MULTI IMPACT FISI</t>
  </si>
  <si>
    <t>VULCANO FIS 6.8 JR FRANCE</t>
  </si>
  <si>
    <t xml:space="preserve">SLALOM MULTI IMPACT </t>
  </si>
  <si>
    <t>211212W</t>
  </si>
  <si>
    <t>A0B SHINE WHITE - SILVER</t>
  </si>
  <si>
    <t>XS(48-52)</t>
  </si>
  <si>
    <t>S(53-55)</t>
  </si>
  <si>
    <t>M/L(56-58)</t>
  </si>
  <si>
    <t>XL(59-64)</t>
  </si>
  <si>
    <t>LENS GARA FIS 8.8</t>
  </si>
  <si>
    <t>241173W</t>
  </si>
  <si>
    <t>A07</t>
  </si>
  <si>
    <t>A0B</t>
  </si>
  <si>
    <t>CLEAR C0</t>
  </si>
  <si>
    <t>BLUE MIRROR CAT.3 BBBM3</t>
  </si>
  <si>
    <t>BASE RED MIRROR CAT.2 BBBRM2</t>
  </si>
  <si>
    <t>BASE SILVER MIRROR CAT.2 BBSM2</t>
  </si>
  <si>
    <t>PINK CAT 1 - P1</t>
  </si>
  <si>
    <t>241174W</t>
  </si>
  <si>
    <t>LENS 7.7</t>
  </si>
  <si>
    <t>BOREALIS MAGNETIC 2 LENSES</t>
  </si>
  <si>
    <t>7.7 FIS</t>
  </si>
  <si>
    <t>7.7 FIS P1</t>
  </si>
  <si>
    <t>KODIAKINO KID</t>
  </si>
  <si>
    <t>XL(59-62)</t>
  </si>
  <si>
    <t>SM(53-56)</t>
  </si>
  <si>
    <t>SM(54-58)</t>
  </si>
  <si>
    <t>Klubová cena s DPH</t>
  </si>
  <si>
    <t>Klubová cena po zľave spolu</t>
  </si>
  <si>
    <t>DIAMANTE LINDSEY VONN</t>
  </si>
  <si>
    <t>VULCANO FIS 6.8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</si>
</sst>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EUR&quot;"/>
    <numFmt numFmtId="165" formatCode="#,##0.00\ [$€-41B]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41">
    <xf numFmtId="0" fontId="0" fillId="0" borderId="0" xfId="0"/>
    <xf numFmtId="0" fontId="0" fillId="0" borderId="3" xfId="0" applyBorder="1"/>
    <xf numFmtId="0" fontId="2" fillId="0" borderId="3" xfId="1" applyFont="1" applyBorder="1"/>
    <xf numFmtId="0" fontId="0" fillId="0" borderId="4" xfId="0" applyBorder="1"/>
    <xf numFmtId="0" fontId="2" fillId="0" borderId="12" xfId="1" applyFont="1" applyBorder="1"/>
    <xf numFmtId="0" fontId="0" fillId="0" borderId="12" xfId="0" applyBorder="1"/>
    <xf numFmtId="0" fontId="2" fillId="0" borderId="7" xfId="1" applyFont="1" applyBorder="1"/>
    <xf numFmtId="0" fontId="0" fillId="0" borderId="7" xfId="0" applyBorder="1"/>
    <xf numFmtId="0" fontId="0" fillId="0" borderId="15" xfId="0" applyBorder="1"/>
    <xf numFmtId="0" fontId="0" fillId="0" borderId="16" xfId="0" applyBorder="1"/>
    <xf numFmtId="0" fontId="0" fillId="3" borderId="4" xfId="0" applyFill="1" applyBorder="1" applyAlignment="1">
      <alignment horizontal="center" vertical="center"/>
    </xf>
    <xf numFmtId="0" fontId="2" fillId="0" borderId="14" xfId="1" applyFont="1" applyBorder="1"/>
    <xf numFmtId="0" fontId="0" fillId="0" borderId="14" xfId="0" applyBorder="1"/>
    <xf numFmtId="0" fontId="0" fillId="3" borderId="24" xfId="0" applyFill="1" applyBorder="1" applyAlignment="1">
      <alignment horizontal="center"/>
    </xf>
    <xf numFmtId="0" fontId="0" fillId="4" borderId="0" xfId="0" applyFill="1" applyBorder="1" applyAlignment="1"/>
    <xf numFmtId="0" fontId="0" fillId="0" borderId="27" xfId="0" applyBorder="1"/>
    <xf numFmtId="0" fontId="2" fillId="0" borderId="33" xfId="1" applyFont="1" applyBorder="1"/>
    <xf numFmtId="0" fontId="0" fillId="0" borderId="33" xfId="0" applyBorder="1"/>
    <xf numFmtId="0" fontId="0" fillId="0" borderId="35" xfId="0" applyBorder="1"/>
    <xf numFmtId="0" fontId="0" fillId="0" borderId="25" xfId="0" applyBorder="1"/>
    <xf numFmtId="0" fontId="0" fillId="0" borderId="30" xfId="0" applyBorder="1"/>
    <xf numFmtId="0" fontId="0" fillId="3" borderId="20" xfId="0" applyFill="1" applyBorder="1" applyAlignment="1">
      <alignment horizontal="center"/>
    </xf>
    <xf numFmtId="0" fontId="0" fillId="0" borderId="37" xfId="0" applyBorder="1"/>
    <xf numFmtId="0" fontId="0" fillId="4" borderId="0" xfId="0" applyFill="1" applyBorder="1"/>
    <xf numFmtId="0" fontId="0" fillId="3" borderId="32" xfId="0" applyFill="1" applyBorder="1" applyAlignment="1">
      <alignment horizontal="center"/>
    </xf>
    <xf numFmtId="0" fontId="0" fillId="0" borderId="32" xfId="0" applyBorder="1"/>
    <xf numFmtId="164" fontId="0" fillId="0" borderId="0" xfId="0" applyNumberFormat="1" applyBorder="1"/>
    <xf numFmtId="0" fontId="1" fillId="4" borderId="0" xfId="0" applyFont="1" applyFill="1" applyBorder="1"/>
    <xf numFmtId="8" fontId="2" fillId="0" borderId="3" xfId="1" applyNumberFormat="1" applyFont="1" applyBorder="1"/>
    <xf numFmtId="0" fontId="2" fillId="0" borderId="5" xfId="1" applyFont="1" applyBorder="1"/>
    <xf numFmtId="8" fontId="2" fillId="0" borderId="12" xfId="1" applyNumberFormat="1" applyFont="1" applyBorder="1"/>
    <xf numFmtId="8" fontId="2" fillId="0" borderId="7" xfId="1" applyNumberFormat="1" applyFont="1" applyBorder="1"/>
    <xf numFmtId="0" fontId="4" fillId="0" borderId="28" xfId="1" applyFont="1" applyBorder="1" applyAlignment="1">
      <alignment horizontal="center" vertical="center"/>
    </xf>
    <xf numFmtId="0" fontId="2" fillId="0" borderId="4" xfId="1" applyFont="1" applyBorder="1"/>
    <xf numFmtId="0" fontId="4" fillId="0" borderId="31" xfId="1" applyFont="1" applyBorder="1" applyAlignment="1">
      <alignment horizontal="center" vertical="center"/>
    </xf>
    <xf numFmtId="0" fontId="2" fillId="0" borderId="0" xfId="1" applyFont="1"/>
    <xf numFmtId="0" fontId="2" fillId="0" borderId="39" xfId="1" applyFont="1" applyFill="1" applyBorder="1"/>
    <xf numFmtId="0" fontId="2" fillId="0" borderId="36" xfId="1" applyFont="1" applyFill="1" applyBorder="1"/>
    <xf numFmtId="0" fontId="2" fillId="0" borderId="14" xfId="1" applyFont="1" applyBorder="1" applyAlignment="1">
      <alignment horizontal="left"/>
    </xf>
    <xf numFmtId="0" fontId="0" fillId="4" borderId="43" xfId="0" applyFill="1" applyBorder="1" applyAlignment="1"/>
    <xf numFmtId="0" fontId="2" fillId="0" borderId="40" xfId="1" applyFont="1" applyFill="1" applyBorder="1"/>
    <xf numFmtId="0" fontId="0" fillId="4" borderId="43" xfId="0" applyFill="1" applyBorder="1"/>
    <xf numFmtId="0" fontId="0" fillId="4" borderId="45" xfId="0" applyFill="1" applyBorder="1"/>
    <xf numFmtId="0" fontId="0" fillId="4" borderId="50" xfId="0" applyFill="1" applyBorder="1"/>
    <xf numFmtId="0" fontId="0" fillId="5" borderId="6" xfId="0" applyFill="1" applyBorder="1" applyAlignment="1">
      <alignment horizontal="center" vertical="center"/>
    </xf>
    <xf numFmtId="0" fontId="2" fillId="0" borderId="34" xfId="1" applyFont="1" applyBorder="1"/>
    <xf numFmtId="165" fontId="0" fillId="0" borderId="12" xfId="0" applyNumberFormat="1" applyBorder="1"/>
    <xf numFmtId="165" fontId="0" fillId="0" borderId="3" xfId="0" applyNumberFormat="1" applyBorder="1"/>
    <xf numFmtId="165" fontId="0" fillId="0" borderId="7" xfId="0" applyNumberFormat="1" applyBorder="1"/>
    <xf numFmtId="165" fontId="0" fillId="4" borderId="8" xfId="0" applyNumberFormat="1" applyFill="1" applyBorder="1"/>
    <xf numFmtId="165" fontId="0" fillId="0" borderId="2" xfId="0" applyNumberFormat="1" applyBorder="1"/>
    <xf numFmtId="165" fontId="0" fillId="4" borderId="19" xfId="0" applyNumberFormat="1" applyFill="1" applyBorder="1"/>
    <xf numFmtId="165" fontId="0" fillId="0" borderId="12" xfId="0" applyNumberFormat="1" applyFill="1" applyBorder="1"/>
    <xf numFmtId="165" fontId="0" fillId="0" borderId="3" xfId="0" applyNumberFormat="1" applyFill="1" applyBorder="1"/>
    <xf numFmtId="165" fontId="0" fillId="0" borderId="7" xfId="0" applyNumberFormat="1" applyFill="1" applyBorder="1"/>
    <xf numFmtId="165" fontId="0" fillId="0" borderId="5" xfId="0" applyNumberFormat="1" applyBorder="1"/>
    <xf numFmtId="165" fontId="0" fillId="4" borderId="24" xfId="0" applyNumberFormat="1" applyFill="1" applyBorder="1"/>
    <xf numFmtId="165" fontId="0" fillId="0" borderId="2" xfId="0" applyNumberFormat="1" applyFill="1" applyBorder="1"/>
    <xf numFmtId="165" fontId="0" fillId="0" borderId="5" xfId="0" applyNumberFormat="1" applyFill="1" applyBorder="1"/>
    <xf numFmtId="165" fontId="0" fillId="0" borderId="35" xfId="0" applyNumberFormat="1" applyFill="1" applyBorder="1"/>
    <xf numFmtId="165" fontId="0" fillId="0" borderId="16" xfId="0" applyNumberFormat="1" applyFill="1" applyBorder="1"/>
    <xf numFmtId="165" fontId="0" fillId="0" borderId="30" xfId="0" applyNumberFormat="1" applyFill="1" applyBorder="1"/>
    <xf numFmtId="165" fontId="0" fillId="4" borderId="0" xfId="0" applyNumberFormat="1" applyFill="1" applyBorder="1"/>
    <xf numFmtId="0" fontId="0" fillId="0" borderId="34" xfId="0" applyBorder="1"/>
    <xf numFmtId="8" fontId="2" fillId="0" borderId="31" xfId="1" applyNumberFormat="1" applyFont="1" applyFill="1" applyBorder="1"/>
    <xf numFmtId="8" fontId="2" fillId="0" borderId="31" xfId="1" applyNumberFormat="1" applyFont="1" applyBorder="1"/>
    <xf numFmtId="0" fontId="0" fillId="0" borderId="0" xfId="0" applyBorder="1" applyAlignment="1"/>
    <xf numFmtId="0" fontId="2" fillId="8" borderId="0" xfId="1" applyFont="1" applyFill="1" applyBorder="1"/>
    <xf numFmtId="0" fontId="0" fillId="8" borderId="0" xfId="0" applyFill="1" applyBorder="1" applyAlignment="1"/>
    <xf numFmtId="0" fontId="0" fillId="8" borderId="0" xfId="0" applyFill="1" applyBorder="1"/>
    <xf numFmtId="0" fontId="0" fillId="8" borderId="18" xfId="0" applyFill="1" applyBorder="1" applyAlignment="1"/>
    <xf numFmtId="0" fontId="0" fillId="8" borderId="23" xfId="0" applyFill="1" applyBorder="1" applyAlignment="1"/>
    <xf numFmtId="0" fontId="0" fillId="8" borderId="12" xfId="0" applyFill="1" applyBorder="1"/>
    <xf numFmtId="0" fontId="0" fillId="8" borderId="37" xfId="0" applyFill="1" applyBorder="1"/>
    <xf numFmtId="0" fontId="0" fillId="8" borderId="34" xfId="0" applyFill="1" applyBorder="1"/>
    <xf numFmtId="165" fontId="0" fillId="0" borderId="37" xfId="0" applyNumberFormat="1" applyBorder="1"/>
    <xf numFmtId="0" fontId="3" fillId="6" borderId="44" xfId="1" applyFont="1" applyFill="1" applyBorder="1" applyAlignment="1">
      <alignment horizontal="center" vertical="center"/>
    </xf>
    <xf numFmtId="0" fontId="3" fillId="6" borderId="43" xfId="1" applyFont="1" applyFill="1" applyBorder="1" applyAlignment="1">
      <alignment horizontal="center" vertical="center"/>
    </xf>
    <xf numFmtId="0" fontId="3" fillId="6" borderId="43" xfId="1" applyFont="1" applyFill="1" applyBorder="1" applyAlignment="1">
      <alignment horizontal="center"/>
    </xf>
    <xf numFmtId="49" fontId="0" fillId="3" borderId="24" xfId="0" applyNumberForma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0" fontId="8" fillId="9" borderId="0" xfId="0" applyFont="1" applyFill="1" applyBorder="1" applyAlignment="1">
      <alignment horizontal="center" vertical="center"/>
    </xf>
    <xf numFmtId="165" fontId="8" fillId="9" borderId="0" xfId="0" applyNumberFormat="1" applyFont="1" applyFill="1" applyBorder="1" applyAlignment="1">
      <alignment horizontal="center" vertical="center"/>
    </xf>
    <xf numFmtId="0" fontId="3" fillId="2" borderId="3" xfId="0" applyFont="1" applyFill="1" applyBorder="1"/>
    <xf numFmtId="9" fontId="0" fillId="9" borderId="0" xfId="0" applyNumberFormat="1" applyFill="1" applyBorder="1" applyAlignment="1">
      <alignment horizontal="center" vertical="center"/>
    </xf>
    <xf numFmtId="165" fontId="0" fillId="0" borderId="33" xfId="0" applyNumberFormat="1" applyBorder="1"/>
    <xf numFmtId="165" fontId="0" fillId="0" borderId="15" xfId="0" applyNumberFormat="1" applyBorder="1"/>
    <xf numFmtId="165" fontId="0" fillId="0" borderId="29" xfId="0" applyNumberFormat="1" applyBorder="1"/>
    <xf numFmtId="165" fontId="0" fillId="0" borderId="32" xfId="0" applyNumberFormat="1" applyBorder="1"/>
    <xf numFmtId="165" fontId="0" fillId="0" borderId="23" xfId="0" applyNumberFormat="1" applyBorder="1"/>
    <xf numFmtId="0" fontId="5" fillId="9" borderId="0" xfId="0" applyFont="1" applyFill="1" applyBorder="1" applyAlignment="1">
      <alignment horizontal="center" vertical="center"/>
    </xf>
    <xf numFmtId="9" fontId="8" fillId="9" borderId="0" xfId="0" applyNumberFormat="1" applyFont="1" applyFill="1" applyBorder="1" applyAlignment="1">
      <alignment horizontal="center" vertical="center"/>
    </xf>
    <xf numFmtId="0" fontId="0" fillId="6" borderId="0" xfId="0" applyFill="1"/>
    <xf numFmtId="165" fontId="7" fillId="9" borderId="0" xfId="0" applyNumberFormat="1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0" fillId="9" borderId="0" xfId="0" applyFill="1" applyBorder="1" applyAlignment="1"/>
    <xf numFmtId="0" fontId="3" fillId="6" borderId="44" xfId="1" applyFont="1" applyFill="1" applyBorder="1" applyAlignment="1"/>
    <xf numFmtId="0" fontId="3" fillId="6" borderId="43" xfId="1" applyFont="1" applyFill="1" applyBorder="1" applyAlignment="1"/>
    <xf numFmtId="0" fontId="3" fillId="6" borderId="44" xfId="1" applyFont="1" applyFill="1" applyBorder="1" applyAlignment="1">
      <alignment vertical="center"/>
    </xf>
    <xf numFmtId="0" fontId="3" fillId="6" borderId="43" xfId="1" applyFont="1" applyFill="1" applyBorder="1" applyAlignment="1">
      <alignment vertical="center"/>
    </xf>
    <xf numFmtId="0" fontId="3" fillId="6" borderId="44" xfId="0" applyFont="1" applyFill="1" applyBorder="1" applyAlignment="1"/>
    <xf numFmtId="0" fontId="3" fillId="6" borderId="43" xfId="0" applyFont="1" applyFill="1" applyBorder="1" applyAlignment="1"/>
    <xf numFmtId="0" fontId="3" fillId="6" borderId="43" xfId="0" applyFont="1" applyFill="1" applyBorder="1" applyAlignment="1">
      <alignment horizontal="center"/>
    </xf>
    <xf numFmtId="0" fontId="0" fillId="4" borderId="42" xfId="0" applyFill="1" applyBorder="1" applyAlignment="1"/>
    <xf numFmtId="0" fontId="0" fillId="4" borderId="22" xfId="0" applyFill="1" applyBorder="1" applyAlignment="1"/>
    <xf numFmtId="0" fontId="0" fillId="5" borderId="49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4" borderId="22" xfId="0" applyFill="1" applyBorder="1"/>
    <xf numFmtId="8" fontId="2" fillId="0" borderId="53" xfId="1" applyNumberFormat="1" applyFont="1" applyBorder="1"/>
    <xf numFmtId="0" fontId="2" fillId="4" borderId="42" xfId="1" applyFont="1" applyFill="1" applyBorder="1"/>
    <xf numFmtId="0" fontId="0" fillId="7" borderId="13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2" xfId="1" applyFont="1" applyBorder="1"/>
    <xf numFmtId="0" fontId="0" fillId="0" borderId="2" xfId="0" applyBorder="1"/>
    <xf numFmtId="0" fontId="0" fillId="0" borderId="52" xfId="0" applyBorder="1"/>
    <xf numFmtId="8" fontId="2" fillId="0" borderId="47" xfId="1" applyNumberFormat="1" applyFont="1" applyFill="1" applyBorder="1"/>
    <xf numFmtId="165" fontId="0" fillId="0" borderId="27" xfId="0" applyNumberFormat="1" applyBorder="1"/>
    <xf numFmtId="0" fontId="2" fillId="0" borderId="32" xfId="1" applyFont="1" applyBorder="1"/>
    <xf numFmtId="8" fontId="2" fillId="0" borderId="53" xfId="1" applyNumberFormat="1" applyFont="1" applyFill="1" applyBorder="1"/>
    <xf numFmtId="0" fontId="0" fillId="3" borderId="17" xfId="0" applyFill="1" applyBorder="1" applyAlignment="1">
      <alignment horizontal="center"/>
    </xf>
    <xf numFmtId="165" fontId="0" fillId="0" borderId="25" xfId="0" applyNumberFormat="1" applyBorder="1"/>
    <xf numFmtId="0" fontId="3" fillId="6" borderId="21" xfId="0" applyFont="1" applyFill="1" applyBorder="1" applyAlignment="1"/>
    <xf numFmtId="0" fontId="0" fillId="6" borderId="21" xfId="0" applyFill="1" applyBorder="1"/>
    <xf numFmtId="0" fontId="0" fillId="6" borderId="46" xfId="0" applyFill="1" applyBorder="1"/>
    <xf numFmtId="8" fontId="2" fillId="0" borderId="54" xfId="1" applyNumberFormat="1" applyFont="1" applyBorder="1"/>
    <xf numFmtId="0" fontId="0" fillId="4" borderId="44" xfId="0" applyFill="1" applyBorder="1"/>
    <xf numFmtId="0" fontId="0" fillId="7" borderId="23" xfId="0" applyFill="1" applyBorder="1" applyAlignment="1">
      <alignment horizontal="center" vertical="center"/>
    </xf>
    <xf numFmtId="8" fontId="2" fillId="0" borderId="49" xfId="1" applyNumberFormat="1" applyFont="1" applyFill="1" applyBorder="1"/>
    <xf numFmtId="165" fontId="0" fillId="0" borderId="26" xfId="0" applyNumberFormat="1" applyBorder="1"/>
    <xf numFmtId="0" fontId="0" fillId="5" borderId="18" xfId="0" applyFill="1" applyBorder="1" applyAlignment="1">
      <alignment horizontal="center" vertical="center"/>
    </xf>
    <xf numFmtId="8" fontId="2" fillId="0" borderId="54" xfId="1" applyNumberFormat="1" applyFont="1" applyFill="1" applyBorder="1"/>
    <xf numFmtId="0" fontId="0" fillId="3" borderId="23" xfId="0" applyFill="1" applyBorder="1" applyAlignment="1">
      <alignment horizontal="center"/>
    </xf>
    <xf numFmtId="165" fontId="0" fillId="0" borderId="36" xfId="0" applyNumberFormat="1" applyBorder="1"/>
    <xf numFmtId="0" fontId="0" fillId="3" borderId="18" xfId="0" applyFill="1" applyBorder="1" applyAlignment="1">
      <alignment horizontal="center"/>
    </xf>
    <xf numFmtId="8" fontId="2" fillId="0" borderId="49" xfId="1" applyNumberFormat="1" applyFont="1" applyBorder="1"/>
    <xf numFmtId="165" fontId="0" fillId="0" borderId="39" xfId="0" applyNumberFormat="1" applyBorder="1"/>
    <xf numFmtId="165" fontId="0" fillId="4" borderId="43" xfId="0" applyNumberFormat="1" applyFill="1" applyBorder="1"/>
    <xf numFmtId="165" fontId="0" fillId="0" borderId="4" xfId="0" applyNumberFormat="1" applyBorder="1"/>
    <xf numFmtId="165" fontId="0" fillId="4" borderId="45" xfId="0" applyNumberFormat="1" applyFill="1" applyBorder="1"/>
    <xf numFmtId="0" fontId="0" fillId="9" borderId="0" xfId="0" applyFill="1"/>
    <xf numFmtId="165" fontId="0" fillId="0" borderId="55" xfId="0" applyNumberFormat="1" applyBorder="1"/>
    <xf numFmtId="165" fontId="0" fillId="0" borderId="4" xfId="0" applyNumberFormat="1" applyFill="1" applyBorder="1"/>
    <xf numFmtId="165" fontId="0" fillId="0" borderId="24" xfId="0" applyNumberFormat="1" applyBorder="1"/>
    <xf numFmtId="165" fontId="0" fillId="4" borderId="14" xfId="0" applyNumberFormat="1" applyFill="1" applyBorder="1"/>
    <xf numFmtId="165" fontId="0" fillId="0" borderId="24" xfId="0" applyNumberFormat="1" applyFill="1" applyBorder="1"/>
    <xf numFmtId="165" fontId="0" fillId="0" borderId="17" xfId="0" applyNumberFormat="1" applyFill="1" applyBorder="1"/>
    <xf numFmtId="165" fontId="0" fillId="0" borderId="52" xfId="0" applyNumberFormat="1" applyBorder="1"/>
    <xf numFmtId="0" fontId="2" fillId="0" borderId="17" xfId="1" applyFont="1" applyBorder="1"/>
    <xf numFmtId="0" fontId="0" fillId="0" borderId="17" xfId="0" applyBorder="1"/>
    <xf numFmtId="165" fontId="0" fillId="0" borderId="56" xfId="0" applyNumberFormat="1" applyBorder="1"/>
    <xf numFmtId="165" fontId="0" fillId="0" borderId="8" xfId="0" applyNumberFormat="1" applyBorder="1"/>
    <xf numFmtId="165" fontId="0" fillId="0" borderId="36" xfId="0" applyNumberFormat="1" applyFill="1" applyBorder="1"/>
    <xf numFmtId="165" fontId="0" fillId="0" borderId="25" xfId="0" applyNumberFormat="1" applyFill="1" applyBorder="1"/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5" fontId="0" fillId="0" borderId="63" xfId="0" applyNumberFormat="1" applyBorder="1"/>
    <xf numFmtId="0" fontId="3" fillId="4" borderId="50" xfId="0" applyFont="1" applyFill="1" applyBorder="1"/>
    <xf numFmtId="165" fontId="0" fillId="4" borderId="64" xfId="0" applyNumberFormat="1" applyFill="1" applyBorder="1"/>
    <xf numFmtId="0" fontId="0" fillId="3" borderId="0" xfId="0" applyFill="1" applyBorder="1" applyAlignment="1">
      <alignment horizontal="center"/>
    </xf>
    <xf numFmtId="0" fontId="3" fillId="4" borderId="50" xfId="0" applyFont="1" applyFill="1" applyBorder="1" applyAlignment="1">
      <alignment horizontal="center" vertical="center"/>
    </xf>
    <xf numFmtId="165" fontId="0" fillId="0" borderId="19" xfId="0" applyNumberFormat="1" applyBorder="1"/>
    <xf numFmtId="165" fontId="0" fillId="0" borderId="65" xfId="0" applyNumberFormat="1" applyBorder="1"/>
    <xf numFmtId="0" fontId="4" fillId="0" borderId="35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/>
    <xf numFmtId="0" fontId="1" fillId="0" borderId="56" xfId="0" applyFont="1" applyBorder="1"/>
    <xf numFmtId="0" fontId="1" fillId="0" borderId="8" xfId="0" applyFont="1" applyBorder="1"/>
    <xf numFmtId="165" fontId="0" fillId="4" borderId="34" xfId="0" applyNumberFormat="1" applyFill="1" applyBorder="1"/>
    <xf numFmtId="0" fontId="0" fillId="0" borderId="36" xfId="0" applyBorder="1"/>
    <xf numFmtId="0" fontId="0" fillId="0" borderId="39" xfId="0" applyBorder="1"/>
    <xf numFmtId="0" fontId="3" fillId="4" borderId="44" xfId="0" applyFont="1" applyFill="1" applyBorder="1"/>
    <xf numFmtId="0" fontId="1" fillId="4" borderId="43" xfId="0" applyFont="1" applyFill="1" applyBorder="1"/>
    <xf numFmtId="0" fontId="0" fillId="3" borderId="37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165" fontId="0" fillId="4" borderId="37" xfId="0" applyNumberFormat="1" applyFill="1" applyBorder="1"/>
    <xf numFmtId="0" fontId="0" fillId="8" borderId="4" xfId="0" applyFill="1" applyBorder="1"/>
    <xf numFmtId="0" fontId="0" fillId="3" borderId="14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8" borderId="5" xfId="0" applyFill="1" applyBorder="1"/>
    <xf numFmtId="0" fontId="0" fillId="0" borderId="5" xfId="0" applyBorder="1"/>
    <xf numFmtId="0" fontId="3" fillId="4" borderId="44" xfId="0" applyFont="1" applyFill="1" applyBorder="1" applyAlignment="1">
      <alignment vertical="center" wrapText="1"/>
    </xf>
    <xf numFmtId="165" fontId="0" fillId="4" borderId="38" xfId="0" applyNumberFormat="1" applyFill="1" applyBorder="1"/>
    <xf numFmtId="0" fontId="1" fillId="4" borderId="45" xfId="0" applyFont="1" applyFill="1" applyBorder="1"/>
    <xf numFmtId="165" fontId="0" fillId="4" borderId="0" xfId="0" applyNumberFormat="1" applyFill="1"/>
    <xf numFmtId="0" fontId="0" fillId="8" borderId="21" xfId="0" applyFill="1" applyBorder="1"/>
    <xf numFmtId="0" fontId="4" fillId="0" borderId="51" xfId="1" applyFont="1" applyBorder="1" applyAlignment="1">
      <alignment horizontal="center" vertical="center"/>
    </xf>
    <xf numFmtId="0" fontId="1" fillId="11" borderId="16" xfId="1" applyFont="1" applyFill="1" applyBorder="1"/>
    <xf numFmtId="0" fontId="1" fillId="11" borderId="35" xfId="0" applyFont="1" applyFill="1" applyBorder="1" applyAlignment="1"/>
    <xf numFmtId="0" fontId="1" fillId="11" borderId="16" xfId="0" applyFont="1" applyFill="1" applyBorder="1" applyAlignment="1"/>
    <xf numFmtId="0" fontId="2" fillId="11" borderId="12" xfId="1" applyFont="1" applyFill="1" applyBorder="1"/>
    <xf numFmtId="0" fontId="2" fillId="11" borderId="7" xfId="1" applyFont="1" applyFill="1" applyBorder="1"/>
    <xf numFmtId="0" fontId="1" fillId="11" borderId="30" xfId="1" applyFont="1" applyFill="1" applyBorder="1"/>
    <xf numFmtId="0" fontId="1" fillId="11" borderId="35" xfId="1" applyFont="1" applyFill="1" applyBorder="1"/>
    <xf numFmtId="165" fontId="0" fillId="4" borderId="20" xfId="0" applyNumberFormat="1" applyFill="1" applyBorder="1"/>
    <xf numFmtId="165" fontId="0" fillId="0" borderId="20" xfId="0" applyNumberFormat="1" applyBorder="1"/>
    <xf numFmtId="0" fontId="0" fillId="0" borderId="24" xfId="0" applyBorder="1"/>
    <xf numFmtId="165" fontId="0" fillId="4" borderId="22" xfId="0" applyNumberFormat="1" applyFill="1" applyBorder="1"/>
    <xf numFmtId="165" fontId="0" fillId="4" borderId="17" xfId="0" applyNumberFormat="1" applyFill="1" applyBorder="1"/>
    <xf numFmtId="0" fontId="1" fillId="11" borderId="11" xfId="0" applyFont="1" applyFill="1" applyBorder="1" applyAlignment="1"/>
    <xf numFmtId="0" fontId="1" fillId="11" borderId="4" xfId="0" applyFont="1" applyFill="1" applyBorder="1"/>
    <xf numFmtId="0" fontId="0" fillId="8" borderId="22" xfId="0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2" fillId="11" borderId="16" xfId="1" applyFont="1" applyFill="1" applyBorder="1"/>
    <xf numFmtId="0" fontId="2" fillId="11" borderId="35" xfId="1" applyFont="1" applyFill="1" applyBorder="1"/>
    <xf numFmtId="8" fontId="2" fillId="0" borderId="5" xfId="1" applyNumberFormat="1" applyFont="1" applyBorder="1"/>
    <xf numFmtId="0" fontId="2" fillId="11" borderId="30" xfId="1" applyFont="1" applyFill="1" applyBorder="1"/>
    <xf numFmtId="0" fontId="2" fillId="11" borderId="3" xfId="1" applyFont="1" applyFill="1" applyBorder="1"/>
    <xf numFmtId="0" fontId="2" fillId="11" borderId="36" xfId="1" applyFont="1" applyFill="1" applyBorder="1"/>
    <xf numFmtId="0" fontId="10" fillId="0" borderId="3" xfId="1" applyFont="1" applyBorder="1"/>
    <xf numFmtId="0" fontId="9" fillId="0" borderId="3" xfId="1" applyFont="1" applyBorder="1"/>
    <xf numFmtId="8" fontId="2" fillId="0" borderId="4" xfId="1" applyNumberFormat="1" applyFont="1" applyBorder="1"/>
    <xf numFmtId="0" fontId="2" fillId="11" borderId="37" xfId="1" applyFont="1" applyFill="1" applyBorder="1"/>
    <xf numFmtId="0" fontId="2" fillId="11" borderId="37" xfId="0" applyFont="1" applyFill="1" applyBorder="1"/>
    <xf numFmtId="0" fontId="2" fillId="11" borderId="4" xfId="1" applyFont="1" applyFill="1" applyBorder="1"/>
    <xf numFmtId="0" fontId="2" fillId="11" borderId="14" xfId="1" applyFont="1" applyFill="1" applyBorder="1"/>
    <xf numFmtId="0" fontId="10" fillId="0" borderId="2" xfId="1" applyFont="1" applyBorder="1"/>
    <xf numFmtId="0" fontId="0" fillId="8" borderId="2" xfId="0" applyFill="1" applyBorder="1"/>
    <xf numFmtId="0" fontId="2" fillId="11" borderId="27" xfId="0" applyFont="1" applyFill="1" applyBorder="1"/>
    <xf numFmtId="0" fontId="9" fillId="0" borderId="2" xfId="1" applyFont="1" applyBorder="1"/>
    <xf numFmtId="0" fontId="10" fillId="0" borderId="17" xfId="1" applyFont="1" applyBorder="1"/>
    <xf numFmtId="0" fontId="3" fillId="6" borderId="41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165" fontId="3" fillId="6" borderId="21" xfId="0" applyNumberFormat="1" applyFont="1" applyFill="1" applyBorder="1" applyAlignment="1">
      <alignment horizontal="center" vertical="center"/>
    </xf>
    <xf numFmtId="165" fontId="0" fillId="6" borderId="4" xfId="0" applyNumberFormat="1" applyFill="1" applyBorder="1"/>
    <xf numFmtId="0" fontId="2" fillId="11" borderId="27" xfId="1" applyFont="1" applyFill="1" applyBorder="1"/>
    <xf numFmtId="0" fontId="2" fillId="11" borderId="26" xfId="1" applyFont="1" applyFill="1" applyBorder="1"/>
    <xf numFmtId="0" fontId="2" fillId="11" borderId="35" xfId="0" applyFont="1" applyFill="1" applyBorder="1"/>
    <xf numFmtId="0" fontId="2" fillId="11" borderId="25" xfId="0" applyFont="1" applyFill="1" applyBorder="1"/>
    <xf numFmtId="0" fontId="1" fillId="11" borderId="5" xfId="0" applyFont="1" applyFill="1" applyBorder="1"/>
    <xf numFmtId="165" fontId="3" fillId="6" borderId="0" xfId="0" applyNumberFormat="1" applyFont="1" applyFill="1" applyBorder="1" applyAlignment="1">
      <alignment vertical="center"/>
    </xf>
    <xf numFmtId="165" fontId="0" fillId="6" borderId="24" xfId="0" applyNumberFormat="1" applyFill="1" applyBorder="1"/>
    <xf numFmtId="0" fontId="3" fillId="6" borderId="5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4" fillId="0" borderId="27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2" fillId="11" borderId="25" xfId="1" applyFont="1" applyFill="1" applyBorder="1"/>
    <xf numFmtId="0" fontId="3" fillId="6" borderId="50" xfId="0" applyFont="1" applyFill="1" applyBorder="1" applyAlignment="1">
      <alignment horizontal="center" vertical="center"/>
    </xf>
    <xf numFmtId="0" fontId="3" fillId="6" borderId="64" xfId="0" applyFont="1" applyFill="1" applyBorder="1" applyAlignment="1">
      <alignment horizontal="center" vertical="center"/>
    </xf>
    <xf numFmtId="165" fontId="0" fillId="6" borderId="19" xfId="0" applyNumberFormat="1" applyFill="1" applyBorder="1"/>
    <xf numFmtId="165" fontId="0" fillId="6" borderId="38" xfId="0" applyNumberFormat="1" applyFill="1" applyBorder="1"/>
    <xf numFmtId="0" fontId="4" fillId="0" borderId="35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60" xfId="1" applyFont="1" applyBorder="1" applyAlignment="1">
      <alignment horizontal="center" vertical="center"/>
    </xf>
    <xf numFmtId="165" fontId="0" fillId="4" borderId="57" xfId="0" applyNumberFormat="1" applyFill="1" applyBorder="1"/>
    <xf numFmtId="165" fontId="0" fillId="0" borderId="22" xfId="0" applyNumberFormat="1" applyBorder="1"/>
    <xf numFmtId="165" fontId="0" fillId="0" borderId="57" xfId="0" applyNumberFormat="1" applyBorder="1"/>
    <xf numFmtId="0" fontId="1" fillId="4" borderId="64" xfId="0" applyFont="1" applyFill="1" applyBorder="1"/>
    <xf numFmtId="0" fontId="1" fillId="0" borderId="63" xfId="0" applyFont="1" applyBorder="1"/>
    <xf numFmtId="0" fontId="1" fillId="0" borderId="56" xfId="0" applyFont="1" applyFill="1" applyBorder="1"/>
    <xf numFmtId="0" fontId="1" fillId="0" borderId="63" xfId="0" applyFont="1" applyFill="1" applyBorder="1"/>
    <xf numFmtId="0" fontId="2" fillId="0" borderId="8" xfId="0" applyFont="1" applyBorder="1"/>
    <xf numFmtId="0" fontId="3" fillId="0" borderId="70" xfId="0" applyFont="1" applyBorder="1" applyAlignment="1">
      <alignment horizontal="center" vertical="center"/>
    </xf>
    <xf numFmtId="0" fontId="1" fillId="0" borderId="19" xfId="0" applyFont="1" applyBorder="1"/>
    <xf numFmtId="0" fontId="3" fillId="0" borderId="69" xfId="0" applyFont="1" applyBorder="1" applyAlignment="1">
      <alignment horizontal="center" vertical="center"/>
    </xf>
    <xf numFmtId="0" fontId="1" fillId="0" borderId="65" xfId="0" applyFont="1" applyBorder="1"/>
    <xf numFmtId="165" fontId="0" fillId="0" borderId="16" xfId="0" applyNumberFormat="1" applyBorder="1"/>
    <xf numFmtId="165" fontId="0" fillId="0" borderId="30" xfId="0" applyNumberFormat="1" applyBorder="1"/>
    <xf numFmtId="165" fontId="0" fillId="0" borderId="27" xfId="0" applyNumberFormat="1" applyFill="1" applyBorder="1"/>
    <xf numFmtId="165" fontId="0" fillId="0" borderId="55" xfId="0" applyNumberFormat="1" applyFill="1" applyBorder="1"/>
    <xf numFmtId="165" fontId="0" fillId="0" borderId="20" xfId="0" applyNumberFormat="1" applyFill="1" applyBorder="1"/>
    <xf numFmtId="165" fontId="0" fillId="4" borderId="26" xfId="0" applyNumberFormat="1" applyFill="1" applyBorder="1"/>
    <xf numFmtId="0" fontId="0" fillId="3" borderId="68" xfId="0" applyFill="1" applyBorder="1" applyAlignment="1">
      <alignment horizontal="center" vertical="center"/>
    </xf>
    <xf numFmtId="0" fontId="0" fillId="0" borderId="56" xfId="0" applyBorder="1"/>
    <xf numFmtId="0" fontId="0" fillId="8" borderId="50" xfId="0" applyFill="1" applyBorder="1" applyAlignment="1"/>
    <xf numFmtId="0" fontId="0" fillId="0" borderId="63" xfId="0" applyBorder="1"/>
    <xf numFmtId="0" fontId="0" fillId="0" borderId="8" xfId="0" applyBorder="1"/>
    <xf numFmtId="0" fontId="0" fillId="3" borderId="19" xfId="0" applyFill="1" applyBorder="1" applyAlignment="1">
      <alignment horizontal="center" vertical="center"/>
    </xf>
    <xf numFmtId="0" fontId="0" fillId="8" borderId="50" xfId="0" applyFill="1" applyBorder="1"/>
    <xf numFmtId="0" fontId="0" fillId="0" borderId="19" xfId="0" applyBorder="1"/>
    <xf numFmtId="0" fontId="0" fillId="4" borderId="64" xfId="0" applyFill="1" applyBorder="1" applyAlignment="1"/>
    <xf numFmtId="0" fontId="0" fillId="8" borderId="64" xfId="0" applyFill="1" applyBorder="1" applyAlignment="1"/>
    <xf numFmtId="0" fontId="0" fillId="8" borderId="57" xfId="0" applyFill="1" applyBorder="1" applyAlignment="1"/>
    <xf numFmtId="0" fontId="0" fillId="8" borderId="70" xfId="0" applyFill="1" applyBorder="1"/>
    <xf numFmtId="0" fontId="0" fillId="8" borderId="69" xfId="0" applyFill="1" applyBorder="1"/>
    <xf numFmtId="0" fontId="0" fillId="0" borderId="65" xfId="0" applyBorder="1"/>
    <xf numFmtId="0" fontId="0" fillId="4" borderId="45" xfId="0" applyFill="1" applyBorder="1" applyAlignment="1">
      <alignment horizontal="center"/>
    </xf>
    <xf numFmtId="0" fontId="0" fillId="8" borderId="64" xfId="0" applyFill="1" applyBorder="1"/>
    <xf numFmtId="0" fontId="0" fillId="8" borderId="11" xfId="0" applyFill="1" applyBorder="1"/>
    <xf numFmtId="0" fontId="0" fillId="8" borderId="41" xfId="0" applyFill="1" applyBorder="1"/>
    <xf numFmtId="0" fontId="0" fillId="8" borderId="46" xfId="0" applyFill="1" applyBorder="1"/>
    <xf numFmtId="49" fontId="0" fillId="3" borderId="6" xfId="0" applyNumberFormat="1" applyFill="1" applyBorder="1" applyAlignment="1">
      <alignment horizontal="center" vertical="center"/>
    </xf>
    <xf numFmtId="49" fontId="0" fillId="3" borderId="38" xfId="0" applyNumberFormat="1" applyFill="1" applyBorder="1" applyAlignment="1">
      <alignment horizontal="center" vertical="center"/>
    </xf>
    <xf numFmtId="0" fontId="0" fillId="0" borderId="11" xfId="0" applyBorder="1"/>
    <xf numFmtId="0" fontId="0" fillId="0" borderId="9" xfId="0" applyBorder="1"/>
    <xf numFmtId="0" fontId="0" fillId="0" borderId="70" xfId="0" applyBorder="1"/>
    <xf numFmtId="0" fontId="0" fillId="0" borderId="10" xfId="0" applyBorder="1"/>
    <xf numFmtId="0" fontId="0" fillId="0" borderId="6" xfId="0" applyBorder="1"/>
    <xf numFmtId="0" fontId="0" fillId="0" borderId="38" xfId="0" applyBorder="1"/>
    <xf numFmtId="0" fontId="0" fillId="0" borderId="1" xfId="0" applyBorder="1"/>
    <xf numFmtId="0" fontId="0" fillId="0" borderId="68" xfId="0" applyBorder="1"/>
    <xf numFmtId="0" fontId="4" fillId="0" borderId="47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9" fontId="3" fillId="9" borderId="0" xfId="0" applyNumberFormat="1" applyFont="1" applyFill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165" fontId="0" fillId="0" borderId="18" xfId="0" applyNumberFormat="1" applyBorder="1"/>
    <xf numFmtId="0" fontId="0" fillId="4" borderId="42" xfId="0" applyFill="1" applyBorder="1"/>
    <xf numFmtId="165" fontId="3" fillId="6" borderId="43" xfId="1" applyNumberFormat="1" applyFont="1" applyFill="1" applyBorder="1" applyAlignment="1"/>
    <xf numFmtId="165" fontId="0" fillId="6" borderId="43" xfId="0" applyNumberFormat="1" applyFill="1" applyBorder="1"/>
    <xf numFmtId="165" fontId="0" fillId="6" borderId="45" xfId="0" applyNumberFormat="1" applyFill="1" applyBorder="1"/>
    <xf numFmtId="165" fontId="3" fillId="6" borderId="43" xfId="1" applyNumberFormat="1" applyFont="1" applyFill="1" applyBorder="1" applyAlignment="1">
      <alignment vertical="center"/>
    </xf>
    <xf numFmtId="165" fontId="3" fillId="6" borderId="43" xfId="1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2" fillId="0" borderId="52" xfId="1" applyFont="1" applyFill="1" applyBorder="1"/>
    <xf numFmtId="0" fontId="2" fillId="0" borderId="27" xfId="1" applyFont="1" applyFill="1" applyBorder="1"/>
    <xf numFmtId="0" fontId="2" fillId="0" borderId="21" xfId="1" applyFont="1" applyFill="1" applyBorder="1"/>
    <xf numFmtId="8" fontId="2" fillId="0" borderId="47" xfId="1" applyNumberFormat="1" applyFont="1" applyBorder="1"/>
    <xf numFmtId="165" fontId="8" fillId="9" borderId="0" xfId="0" applyNumberFormat="1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0" fontId="5" fillId="9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4" fillId="0" borderId="47" xfId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 wrapText="1"/>
    </xf>
    <xf numFmtId="0" fontId="4" fillId="0" borderId="49" xfId="1" applyFont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4" fillId="0" borderId="51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3" fillId="9" borderId="58" xfId="0" applyFont="1" applyFill="1" applyBorder="1" applyAlignment="1">
      <alignment horizontal="center" vertical="center"/>
    </xf>
    <xf numFmtId="0" fontId="3" fillId="9" borderId="61" xfId="0" applyFont="1" applyFill="1" applyBorder="1" applyAlignment="1">
      <alignment horizontal="center" vertical="center"/>
    </xf>
    <xf numFmtId="0" fontId="3" fillId="9" borderId="59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61" xfId="0" applyFont="1" applyFill="1" applyBorder="1" applyAlignment="1">
      <alignment horizontal="center" vertical="center" wrapText="1"/>
    </xf>
    <xf numFmtId="0" fontId="3" fillId="9" borderId="58" xfId="0" applyFont="1" applyFill="1" applyBorder="1" applyAlignment="1">
      <alignment horizontal="center" vertical="center"/>
    </xf>
    <xf numFmtId="0" fontId="3" fillId="9" borderId="58" xfId="0" applyFont="1" applyFill="1" applyBorder="1" applyAlignment="1">
      <alignment horizontal="center" vertical="center" wrapText="1"/>
    </xf>
    <xf numFmtId="0" fontId="13" fillId="9" borderId="41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left" vertical="center"/>
    </xf>
    <xf numFmtId="0" fontId="14" fillId="0" borderId="68" xfId="0" applyFont="1" applyBorder="1" applyAlignment="1">
      <alignment wrapText="1"/>
    </xf>
    <xf numFmtId="0" fontId="14" fillId="9" borderId="42" xfId="0" applyFont="1" applyFill="1" applyBorder="1" applyAlignment="1">
      <alignment horizontal="center" vertical="center" wrapText="1"/>
    </xf>
    <xf numFmtId="0" fontId="13" fillId="4" borderId="44" xfId="0" applyFont="1" applyFill="1" applyBorder="1"/>
    <xf numFmtId="0" fontId="14" fillId="4" borderId="43" xfId="0" applyFont="1" applyFill="1" applyBorder="1"/>
    <xf numFmtId="0" fontId="14" fillId="4" borderId="45" xfId="0" applyFont="1" applyFill="1" applyBorder="1"/>
    <xf numFmtId="0" fontId="13" fillId="9" borderId="67" xfId="0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4" fillId="11" borderId="36" xfId="1" applyFont="1" applyFill="1" applyBorder="1"/>
    <xf numFmtId="0" fontId="14" fillId="0" borderId="65" xfId="0" applyFont="1" applyFill="1" applyBorder="1"/>
    <xf numFmtId="0" fontId="13" fillId="9" borderId="61" xfId="0" applyFont="1" applyFill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4" fillId="11" borderId="16" xfId="1" applyFont="1" applyFill="1" applyBorder="1"/>
    <xf numFmtId="0" fontId="14" fillId="0" borderId="63" xfId="0" applyFont="1" applyFill="1" applyBorder="1"/>
    <xf numFmtId="0" fontId="13" fillId="9" borderId="66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4" fillId="11" borderId="25" xfId="1" applyFont="1" applyFill="1" applyBorder="1"/>
    <xf numFmtId="0" fontId="14" fillId="0" borderId="19" xfId="0" applyFont="1" applyFill="1" applyBorder="1"/>
    <xf numFmtId="0" fontId="13" fillId="9" borderId="59" xfId="0" applyFont="1" applyFill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4" fillId="11" borderId="30" xfId="1" applyFont="1" applyFill="1" applyBorder="1"/>
    <xf numFmtId="0" fontId="14" fillId="0" borderId="8" xfId="0" applyFont="1" applyBorder="1"/>
    <xf numFmtId="0" fontId="13" fillId="4" borderId="50" xfId="0" applyFont="1" applyFill="1" applyBorder="1"/>
    <xf numFmtId="0" fontId="14" fillId="4" borderId="0" xfId="0" applyFont="1" applyFill="1" applyBorder="1"/>
    <xf numFmtId="0" fontId="14" fillId="4" borderId="64" xfId="0" applyFont="1" applyFill="1" applyBorder="1"/>
    <xf numFmtId="0" fontId="13" fillId="9" borderId="58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4" fillId="11" borderId="35" xfId="0" applyFont="1" applyFill="1" applyBorder="1"/>
    <xf numFmtId="0" fontId="14" fillId="0" borderId="56" xfId="0" applyFont="1" applyBorder="1" applyAlignment="1"/>
    <xf numFmtId="0" fontId="13" fillId="9" borderId="61" xfId="0" applyFont="1" applyFill="1" applyBorder="1" applyAlignment="1">
      <alignment horizontal="center" vertical="center"/>
    </xf>
    <xf numFmtId="0" fontId="14" fillId="11" borderId="16" xfId="0" applyFont="1" applyFill="1" applyBorder="1"/>
    <xf numFmtId="0" fontId="14" fillId="0" borderId="63" xfId="0" applyFont="1" applyBorder="1"/>
    <xf numFmtId="0" fontId="13" fillId="9" borderId="66" xfId="0" applyFont="1" applyFill="1" applyBorder="1" applyAlignment="1">
      <alignment horizontal="center" vertical="center"/>
    </xf>
    <xf numFmtId="0" fontId="14" fillId="11" borderId="25" xfId="0" applyFont="1" applyFill="1" applyBorder="1"/>
    <xf numFmtId="0" fontId="14" fillId="0" borderId="19" xfId="0" applyFont="1" applyBorder="1"/>
    <xf numFmtId="0" fontId="13" fillId="9" borderId="58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11" borderId="12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left" vertical="center"/>
    </xf>
    <xf numFmtId="0" fontId="14" fillId="0" borderId="63" xfId="0" applyFont="1" applyBorder="1" applyAlignment="1">
      <alignment wrapText="1"/>
    </xf>
    <xf numFmtId="0" fontId="14" fillId="11" borderId="35" xfId="1" applyFont="1" applyFill="1" applyBorder="1"/>
    <xf numFmtId="0" fontId="14" fillId="0" borderId="56" xfId="0" applyFont="1" applyBorder="1"/>
    <xf numFmtId="0" fontId="13" fillId="9" borderId="67" xfId="0" applyFont="1" applyFill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14" fillId="11" borderId="20" xfId="1" applyFont="1" applyFill="1" applyBorder="1"/>
    <xf numFmtId="0" fontId="14" fillId="0" borderId="38" xfId="0" applyFont="1" applyBorder="1"/>
    <xf numFmtId="0" fontId="13" fillId="4" borderId="50" xfId="0" applyFont="1" applyFill="1" applyBorder="1" applyAlignment="1">
      <alignment horizontal="center" vertical="center"/>
    </xf>
    <xf numFmtId="0" fontId="14" fillId="4" borderId="0" xfId="1" applyFont="1" applyFill="1" applyBorder="1"/>
    <xf numFmtId="0" fontId="13" fillId="9" borderId="58" xfId="0" applyFont="1" applyFill="1" applyBorder="1" applyAlignment="1">
      <alignment horizontal="center" vertical="center"/>
    </xf>
    <xf numFmtId="0" fontId="14" fillId="0" borderId="56" xfId="0" applyFont="1" applyFill="1" applyBorder="1"/>
    <xf numFmtId="0" fontId="13" fillId="4" borderId="41" xfId="0" applyFont="1" applyFill="1" applyBorder="1"/>
    <xf numFmtId="0" fontId="14" fillId="4" borderId="21" xfId="0" applyFont="1" applyFill="1" applyBorder="1"/>
    <xf numFmtId="0" fontId="14" fillId="4" borderId="46" xfId="0" applyFont="1" applyFill="1" applyBorder="1"/>
    <xf numFmtId="0" fontId="14" fillId="11" borderId="2" xfId="1" applyFont="1" applyFill="1" applyBorder="1" applyAlignment="1">
      <alignment horizontal="left" vertical="center"/>
    </xf>
    <xf numFmtId="0" fontId="14" fillId="11" borderId="7" xfId="1" applyFont="1" applyFill="1" applyBorder="1" applyAlignment="1">
      <alignment horizontal="left" vertical="center"/>
    </xf>
    <xf numFmtId="0" fontId="14" fillId="0" borderId="8" xfId="0" applyFont="1" applyBorder="1" applyAlignment="1">
      <alignment wrapText="1"/>
    </xf>
    <xf numFmtId="0" fontId="13" fillId="9" borderId="59" xfId="0" applyFont="1" applyFill="1" applyBorder="1" applyAlignment="1">
      <alignment horizontal="center" vertical="center"/>
    </xf>
    <xf numFmtId="0" fontId="15" fillId="0" borderId="8" xfId="0" applyFont="1" applyFill="1" applyBorder="1"/>
    <xf numFmtId="0" fontId="13" fillId="9" borderId="59" xfId="0" applyFont="1" applyFill="1" applyBorder="1" applyAlignment="1">
      <alignment horizontal="center" wrapText="1"/>
    </xf>
    <xf numFmtId="0" fontId="14" fillId="9" borderId="56" xfId="0" applyFont="1" applyFill="1" applyBorder="1"/>
    <xf numFmtId="0" fontId="14" fillId="9" borderId="63" xfId="0" applyFont="1" applyFill="1" applyBorder="1"/>
    <xf numFmtId="0" fontId="14" fillId="11" borderId="30" xfId="0" applyFont="1" applyFill="1" applyBorder="1"/>
    <xf numFmtId="0" fontId="14" fillId="9" borderId="8" xfId="0" applyFont="1" applyFill="1" applyBorder="1"/>
    <xf numFmtId="0" fontId="14" fillId="11" borderId="36" xfId="0" applyFont="1" applyFill="1" applyBorder="1"/>
    <xf numFmtId="0" fontId="14" fillId="0" borderId="65" xfId="0" applyFont="1" applyBorder="1" applyAlignment="1"/>
    <xf numFmtId="0" fontId="14" fillId="0" borderId="63" xfId="0" applyFont="1" applyFill="1" applyBorder="1" applyAlignment="1"/>
    <xf numFmtId="0" fontId="14" fillId="0" borderId="8" xfId="0" applyFont="1" applyFill="1" applyBorder="1" applyAlignment="1"/>
    <xf numFmtId="0" fontId="13" fillId="9" borderId="59" xfId="0" applyFont="1" applyFill="1" applyBorder="1" applyAlignment="1">
      <alignment horizontal="center" vertical="center" wrapText="1"/>
    </xf>
    <xf numFmtId="0" fontId="13" fillId="9" borderId="41" xfId="0" applyFont="1" applyFill="1" applyBorder="1" applyAlignment="1">
      <alignment horizontal="center" wrapText="1"/>
    </xf>
    <xf numFmtId="0" fontId="13" fillId="9" borderId="50" xfId="0" applyFont="1" applyFill="1" applyBorder="1" applyAlignment="1">
      <alignment horizontal="center" wrapText="1"/>
    </xf>
    <xf numFmtId="0" fontId="13" fillId="9" borderId="42" xfId="0" applyFont="1" applyFill="1" applyBorder="1" applyAlignment="1">
      <alignment horizontal="center" wrapText="1"/>
    </xf>
    <xf numFmtId="0" fontId="16" fillId="0" borderId="47" xfId="1" applyFont="1" applyBorder="1" applyAlignment="1">
      <alignment horizontal="center" vertical="center"/>
    </xf>
    <xf numFmtId="0" fontId="16" fillId="0" borderId="48" xfId="1" applyFont="1" applyBorder="1" applyAlignment="1">
      <alignment horizontal="center" vertical="center"/>
    </xf>
    <xf numFmtId="0" fontId="16" fillId="0" borderId="49" xfId="1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6" fillId="0" borderId="47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left"/>
    </xf>
  </cellXfs>
  <cellStyles count="3">
    <cellStyle name="Mena 2" xfId="2" xr:uid="{00000000-0005-0000-0000-000000000000}"/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190500</xdr:colOff>
      <xdr:row>0</xdr:row>
      <xdr:rowOff>161924</xdr:rowOff>
    </xdr:from>
    <xdr:ext cx="2752725" cy="494101"/>
    <xdr:pic>
      <xdr:nvPicPr>
        <xdr:cNvPr id="2" name="image2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1675" y="161924"/>
          <a:ext cx="2752725" cy="49410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342900</xdr:colOff>
      <xdr:row>0</xdr:row>
      <xdr:rowOff>171449</xdr:rowOff>
    </xdr:from>
    <xdr:ext cx="2752725" cy="494101"/>
    <xdr:pic>
      <xdr:nvPicPr>
        <xdr:cNvPr id="2" name="image2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5" y="171449"/>
          <a:ext cx="2752725" cy="49410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95250</xdr:colOff>
      <xdr:row>0</xdr:row>
      <xdr:rowOff>247649</xdr:rowOff>
    </xdr:from>
    <xdr:ext cx="2752725" cy="494101"/>
    <xdr:pic>
      <xdr:nvPicPr>
        <xdr:cNvPr id="3" name="image2.jpe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247649"/>
          <a:ext cx="2752725" cy="4941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1:Q101"/>
  <sheetViews>
    <sheetView tabSelected="1" workbookViewId="0">
      <pane ySplit="4" topLeftCell="A5" activePane="bottomLeft" state="frozen"/>
      <selection pane="bottomLeft" activeCell="B82" sqref="B82"/>
    </sheetView>
  </sheetViews>
  <sheetFormatPr defaultRowHeight="15" x14ac:dyDescent="0.25"/>
  <cols>
    <col min="1" max="1" width="7.85546875" customWidth="1"/>
    <col min="2" max="2" width="26" customWidth="1"/>
    <col min="3" max="3" width="13.42578125" customWidth="1"/>
    <col min="4" max="4" width="9.85546875" customWidth="1"/>
    <col min="5" max="5" width="27.85546875" bestFit="1" customWidth="1"/>
    <col min="6" max="6" width="9.28515625" customWidth="1"/>
    <col min="7" max="7" width="8.42578125" customWidth="1"/>
    <col min="8" max="8" width="8.28515625" customWidth="1"/>
    <col min="9" max="9" width="9.5703125" customWidth="1"/>
    <col min="13" max="13" width="10.5703125" customWidth="1"/>
    <col min="14" max="14" width="10.7109375" customWidth="1"/>
    <col min="15" max="15" width="12" customWidth="1"/>
    <col min="16" max="16" width="9.7109375" customWidth="1"/>
    <col min="17" max="17" width="12.7109375" customWidth="1"/>
  </cols>
  <sheetData>
    <row r="1" spans="2:17" ht="64.5" customHeight="1" x14ac:dyDescent="0.25">
      <c r="B1" s="334" t="s">
        <v>147</v>
      </c>
      <c r="C1" s="334"/>
      <c r="D1" s="335"/>
      <c r="E1" s="335"/>
      <c r="F1" s="335"/>
      <c r="G1" s="335"/>
      <c r="H1" s="333"/>
      <c r="I1" s="333"/>
      <c r="J1" s="333"/>
      <c r="K1" s="333"/>
      <c r="L1" s="333"/>
      <c r="M1" s="333"/>
      <c r="N1" s="333"/>
      <c r="O1" s="333"/>
      <c r="P1" s="144"/>
      <c r="Q1" s="144"/>
    </row>
    <row r="2" spans="2:17" ht="46.5" customHeight="1" x14ac:dyDescent="0.25">
      <c r="B2" s="98" t="s">
        <v>155</v>
      </c>
      <c r="C2" s="98"/>
      <c r="D2" s="82"/>
      <c r="E2" s="98" t="s">
        <v>163</v>
      </c>
      <c r="F2" s="331"/>
      <c r="G2" s="332"/>
      <c r="H2" s="84"/>
      <c r="I2" s="84"/>
      <c r="J2" s="84"/>
      <c r="K2" s="84"/>
      <c r="L2" s="84"/>
      <c r="M2" s="179" t="s">
        <v>176</v>
      </c>
      <c r="O2" s="84"/>
      <c r="P2" s="144"/>
      <c r="Q2" s="144"/>
    </row>
    <row r="3" spans="2:17" ht="28.5" customHeight="1" x14ac:dyDescent="0.25">
      <c r="B3" s="158">
        <f>SUM(F5:L65)</f>
        <v>0</v>
      </c>
      <c r="C3" s="158"/>
      <c r="D3" s="85"/>
      <c r="E3" s="159">
        <f>SUM(Q5:Q65)</f>
        <v>0</v>
      </c>
      <c r="F3" s="86"/>
      <c r="G3" s="85"/>
      <c r="H3" s="84"/>
      <c r="I3" s="84"/>
      <c r="J3" s="84"/>
      <c r="K3" s="84"/>
      <c r="L3" s="84"/>
      <c r="M3" s="312">
        <v>0.17</v>
      </c>
      <c r="N3" s="88"/>
      <c r="O3" s="84"/>
      <c r="P3" s="144"/>
      <c r="Q3" s="144"/>
    </row>
    <row r="4" spans="2:17" ht="45.75" thickBot="1" x14ac:dyDescent="0.3">
      <c r="B4" s="217" t="s">
        <v>6</v>
      </c>
      <c r="C4" s="217" t="s">
        <v>175</v>
      </c>
      <c r="D4" s="217" t="s">
        <v>99</v>
      </c>
      <c r="E4" s="217" t="s">
        <v>98</v>
      </c>
      <c r="F4" s="336" t="s">
        <v>3</v>
      </c>
      <c r="G4" s="336"/>
      <c r="H4" s="336"/>
      <c r="I4" s="336"/>
      <c r="J4" s="336"/>
      <c r="K4" s="336"/>
      <c r="L4" s="336"/>
      <c r="M4" s="218" t="s">
        <v>165</v>
      </c>
      <c r="N4" s="160" t="s">
        <v>268</v>
      </c>
      <c r="O4" s="160" t="s">
        <v>5</v>
      </c>
      <c r="P4" s="160" t="s">
        <v>164</v>
      </c>
      <c r="Q4" s="160" t="s">
        <v>269</v>
      </c>
    </row>
    <row r="5" spans="2:17" ht="15.75" thickBot="1" x14ac:dyDescent="0.3">
      <c r="B5" s="168"/>
      <c r="C5" s="168"/>
      <c r="D5" s="27"/>
      <c r="E5" s="265"/>
      <c r="F5" s="43"/>
      <c r="G5" s="23"/>
      <c r="H5" s="23"/>
      <c r="I5" s="170" t="s">
        <v>246</v>
      </c>
      <c r="J5" s="10" t="s">
        <v>247</v>
      </c>
      <c r="K5" s="10" t="s">
        <v>248</v>
      </c>
      <c r="L5" s="285" t="s">
        <v>249</v>
      </c>
      <c r="M5" s="62"/>
      <c r="N5" s="62"/>
      <c r="O5" s="56"/>
      <c r="P5" s="62"/>
      <c r="Q5" s="169"/>
    </row>
    <row r="6" spans="2:17" x14ac:dyDescent="0.25">
      <c r="B6" s="352" t="s">
        <v>9</v>
      </c>
      <c r="C6" s="163" t="s">
        <v>170</v>
      </c>
      <c r="D6" s="208" t="s">
        <v>10</v>
      </c>
      <c r="E6" s="181" t="s">
        <v>11</v>
      </c>
      <c r="F6" s="286"/>
      <c r="G6" s="69"/>
      <c r="H6" s="69"/>
      <c r="I6" s="18"/>
      <c r="J6" s="5"/>
      <c r="K6" s="5"/>
      <c r="L6" s="281"/>
      <c r="M6" s="59">
        <v>59</v>
      </c>
      <c r="N6" s="50">
        <v>35.4</v>
      </c>
      <c r="O6" s="89">
        <f>SUM(I6:L6)*N6</f>
        <v>0</v>
      </c>
      <c r="P6" s="47">
        <f t="shared" ref="P6:P12" si="0">O6*$M$3</f>
        <v>0</v>
      </c>
      <c r="Q6" s="167">
        <f t="shared" ref="Q6:Q12" si="1">O6-P6</f>
        <v>0</v>
      </c>
    </row>
    <row r="7" spans="2:17" x14ac:dyDescent="0.25">
      <c r="B7" s="353"/>
      <c r="C7" s="165" t="s">
        <v>170</v>
      </c>
      <c r="D7" s="202" t="s">
        <v>10</v>
      </c>
      <c r="E7" s="266" t="s">
        <v>7</v>
      </c>
      <c r="F7" s="286"/>
      <c r="G7" s="69"/>
      <c r="H7" s="69"/>
      <c r="I7" s="9"/>
      <c r="J7" s="1"/>
      <c r="K7" s="1"/>
      <c r="L7" s="283"/>
      <c r="M7" s="60">
        <v>59</v>
      </c>
      <c r="N7" s="47">
        <v>35.4</v>
      </c>
      <c r="O7" s="90">
        <f t="shared" ref="O7:O18" si="2">SUM(I7:L7)*N7</f>
        <v>0</v>
      </c>
      <c r="P7" s="47">
        <f t="shared" si="0"/>
        <v>0</v>
      </c>
      <c r="Q7" s="167">
        <f t="shared" si="1"/>
        <v>0</v>
      </c>
    </row>
    <row r="8" spans="2:17" x14ac:dyDescent="0.25">
      <c r="B8" s="353"/>
      <c r="C8" s="165" t="s">
        <v>170</v>
      </c>
      <c r="D8" s="202" t="s">
        <v>10</v>
      </c>
      <c r="E8" s="266" t="s">
        <v>12</v>
      </c>
      <c r="F8" s="286"/>
      <c r="G8" s="69"/>
      <c r="H8" s="69"/>
      <c r="I8" s="9"/>
      <c r="J8" s="1"/>
      <c r="K8" s="1"/>
      <c r="L8" s="283"/>
      <c r="M8" s="60">
        <v>59</v>
      </c>
      <c r="N8" s="47">
        <v>35.4</v>
      </c>
      <c r="O8" s="90">
        <f t="shared" si="2"/>
        <v>0</v>
      </c>
      <c r="P8" s="47">
        <f t="shared" si="0"/>
        <v>0</v>
      </c>
      <c r="Q8" s="167">
        <f t="shared" si="1"/>
        <v>0</v>
      </c>
    </row>
    <row r="9" spans="2:17" x14ac:dyDescent="0.25">
      <c r="B9" s="353"/>
      <c r="C9" s="165" t="s">
        <v>170</v>
      </c>
      <c r="D9" s="202" t="s">
        <v>10</v>
      </c>
      <c r="E9" s="266" t="s">
        <v>13</v>
      </c>
      <c r="F9" s="286"/>
      <c r="G9" s="69"/>
      <c r="H9" s="69"/>
      <c r="I9" s="9"/>
      <c r="J9" s="1"/>
      <c r="K9" s="1"/>
      <c r="L9" s="283"/>
      <c r="M9" s="60">
        <v>59</v>
      </c>
      <c r="N9" s="47">
        <v>35.4</v>
      </c>
      <c r="O9" s="90">
        <f t="shared" si="2"/>
        <v>0</v>
      </c>
      <c r="P9" s="47">
        <f t="shared" si="0"/>
        <v>0</v>
      </c>
      <c r="Q9" s="167">
        <f t="shared" si="1"/>
        <v>0</v>
      </c>
    </row>
    <row r="10" spans="2:17" x14ac:dyDescent="0.25">
      <c r="B10" s="353"/>
      <c r="C10" s="165" t="s">
        <v>170</v>
      </c>
      <c r="D10" s="202" t="s">
        <v>10</v>
      </c>
      <c r="E10" s="266" t="s">
        <v>14</v>
      </c>
      <c r="F10" s="286"/>
      <c r="G10" s="69"/>
      <c r="H10" s="69"/>
      <c r="I10" s="9"/>
      <c r="J10" s="1"/>
      <c r="K10" s="1"/>
      <c r="L10" s="283"/>
      <c r="M10" s="60">
        <v>59</v>
      </c>
      <c r="N10" s="47">
        <v>35.4</v>
      </c>
      <c r="O10" s="90">
        <f t="shared" si="2"/>
        <v>0</v>
      </c>
      <c r="P10" s="47">
        <f t="shared" si="0"/>
        <v>0</v>
      </c>
      <c r="Q10" s="167">
        <f t="shared" si="1"/>
        <v>0</v>
      </c>
    </row>
    <row r="11" spans="2:17" x14ac:dyDescent="0.25">
      <c r="B11" s="353"/>
      <c r="C11" s="165" t="s">
        <v>170</v>
      </c>
      <c r="D11" s="202" t="s">
        <v>10</v>
      </c>
      <c r="E11" s="266" t="s">
        <v>15</v>
      </c>
      <c r="F11" s="286"/>
      <c r="G11" s="69"/>
      <c r="H11" s="69"/>
      <c r="I11" s="9"/>
      <c r="J11" s="1"/>
      <c r="K11" s="1"/>
      <c r="L11" s="283"/>
      <c r="M11" s="60">
        <v>59</v>
      </c>
      <c r="N11" s="47">
        <v>35.4</v>
      </c>
      <c r="O11" s="90">
        <f t="shared" si="2"/>
        <v>0</v>
      </c>
      <c r="P11" s="47">
        <f t="shared" si="0"/>
        <v>0</v>
      </c>
      <c r="Q11" s="167">
        <f t="shared" si="1"/>
        <v>0</v>
      </c>
    </row>
    <row r="12" spans="2:17" ht="15.75" thickBot="1" x14ac:dyDescent="0.3">
      <c r="B12" s="354"/>
      <c r="C12" s="164" t="s">
        <v>170</v>
      </c>
      <c r="D12" s="207" t="s">
        <v>10</v>
      </c>
      <c r="E12" s="182" t="s">
        <v>16</v>
      </c>
      <c r="F12" s="286"/>
      <c r="G12" s="69"/>
      <c r="H12" s="69"/>
      <c r="I12" s="19"/>
      <c r="J12" s="3"/>
      <c r="K12" s="3"/>
      <c r="L12" s="287"/>
      <c r="M12" s="61">
        <v>59</v>
      </c>
      <c r="N12" s="55">
        <v>35.4</v>
      </c>
      <c r="O12" s="91">
        <f t="shared" si="2"/>
        <v>0</v>
      </c>
      <c r="P12" s="47">
        <f t="shared" si="0"/>
        <v>0</v>
      </c>
      <c r="Q12" s="167">
        <f t="shared" si="1"/>
        <v>0</v>
      </c>
    </row>
    <row r="13" spans="2:17" x14ac:dyDescent="0.25">
      <c r="B13" s="168"/>
      <c r="C13" s="168"/>
      <c r="D13" s="27"/>
      <c r="E13" s="265"/>
      <c r="F13" s="43"/>
      <c r="G13" s="23"/>
      <c r="H13" s="23"/>
      <c r="I13" s="21" t="s">
        <v>246</v>
      </c>
      <c r="J13" s="24" t="s">
        <v>267</v>
      </c>
      <c r="K13" s="14"/>
      <c r="L13" s="288"/>
      <c r="M13" s="62"/>
      <c r="N13" s="62"/>
      <c r="O13" s="56"/>
      <c r="P13" s="62"/>
      <c r="Q13" s="169"/>
    </row>
    <row r="14" spans="2:17" x14ac:dyDescent="0.25">
      <c r="B14" s="353" t="s">
        <v>264</v>
      </c>
      <c r="C14" s="165" t="s">
        <v>170</v>
      </c>
      <c r="D14" s="202" t="s">
        <v>18</v>
      </c>
      <c r="E14" s="266" t="s">
        <v>19</v>
      </c>
      <c r="F14" s="286"/>
      <c r="G14" s="69"/>
      <c r="H14" s="69"/>
      <c r="I14" s="9"/>
      <c r="J14" s="1"/>
      <c r="K14" s="70"/>
      <c r="L14" s="289"/>
      <c r="M14" s="274">
        <v>59</v>
      </c>
      <c r="N14" s="47">
        <v>35.4</v>
      </c>
      <c r="O14" s="90">
        <f t="shared" si="2"/>
        <v>0</v>
      </c>
      <c r="P14" s="47">
        <f>O14*$M$3</f>
        <v>0</v>
      </c>
      <c r="Q14" s="167">
        <f>O14-P14</f>
        <v>0</v>
      </c>
    </row>
    <row r="15" spans="2:17" x14ac:dyDescent="0.25">
      <c r="B15" s="353"/>
      <c r="C15" s="165" t="s">
        <v>170</v>
      </c>
      <c r="D15" s="202" t="s">
        <v>18</v>
      </c>
      <c r="E15" s="266" t="s">
        <v>20</v>
      </c>
      <c r="F15" s="286"/>
      <c r="G15" s="69"/>
      <c r="H15" s="69"/>
      <c r="I15" s="9"/>
      <c r="J15" s="1"/>
      <c r="K15" s="70"/>
      <c r="L15" s="289"/>
      <c r="M15" s="274">
        <v>59</v>
      </c>
      <c r="N15" s="47">
        <v>35.4</v>
      </c>
      <c r="O15" s="90">
        <f t="shared" si="2"/>
        <v>0</v>
      </c>
      <c r="P15" s="47">
        <f>O15*$M$3</f>
        <v>0</v>
      </c>
      <c r="Q15" s="167">
        <f>O15-P15</f>
        <v>0</v>
      </c>
    </row>
    <row r="16" spans="2:17" x14ac:dyDescent="0.25">
      <c r="B16" s="353"/>
      <c r="C16" s="165" t="s">
        <v>170</v>
      </c>
      <c r="D16" s="202" t="s">
        <v>18</v>
      </c>
      <c r="E16" s="266" t="s">
        <v>21</v>
      </c>
      <c r="F16" s="286"/>
      <c r="G16" s="69"/>
      <c r="H16" s="69"/>
      <c r="I16" s="9"/>
      <c r="J16" s="1"/>
      <c r="K16" s="70"/>
      <c r="L16" s="289"/>
      <c r="M16" s="274">
        <v>59</v>
      </c>
      <c r="N16" s="47">
        <v>35.4</v>
      </c>
      <c r="O16" s="90">
        <f t="shared" si="2"/>
        <v>0</v>
      </c>
      <c r="P16" s="47">
        <f>O16*$M$3</f>
        <v>0</v>
      </c>
      <c r="Q16" s="167">
        <f>O16-P16</f>
        <v>0</v>
      </c>
    </row>
    <row r="17" spans="2:17" x14ac:dyDescent="0.25">
      <c r="B17" s="353"/>
      <c r="C17" s="165" t="s">
        <v>170</v>
      </c>
      <c r="D17" s="202" t="s">
        <v>18</v>
      </c>
      <c r="E17" s="266" t="s">
        <v>22</v>
      </c>
      <c r="F17" s="286"/>
      <c r="G17" s="69"/>
      <c r="H17" s="69"/>
      <c r="I17" s="9"/>
      <c r="J17" s="1"/>
      <c r="K17" s="70"/>
      <c r="L17" s="289"/>
      <c r="M17" s="274">
        <v>59</v>
      </c>
      <c r="N17" s="47">
        <v>35.4</v>
      </c>
      <c r="O17" s="90">
        <f t="shared" si="2"/>
        <v>0</v>
      </c>
      <c r="P17" s="47">
        <f>O17*$M$3</f>
        <v>0</v>
      </c>
      <c r="Q17" s="167">
        <f>O17-P17</f>
        <v>0</v>
      </c>
    </row>
    <row r="18" spans="2:17" ht="15.75" thickBot="1" x14ac:dyDescent="0.3">
      <c r="B18" s="354"/>
      <c r="C18" s="164" t="s">
        <v>170</v>
      </c>
      <c r="D18" s="207" t="s">
        <v>18</v>
      </c>
      <c r="E18" s="269" t="s">
        <v>194</v>
      </c>
      <c r="F18" s="286"/>
      <c r="G18" s="69"/>
      <c r="H18" s="69"/>
      <c r="I18" s="20"/>
      <c r="J18" s="7"/>
      <c r="K18" s="71"/>
      <c r="L18" s="290"/>
      <c r="M18" s="275">
        <v>59</v>
      </c>
      <c r="N18" s="55">
        <v>35.4</v>
      </c>
      <c r="O18" s="91">
        <f t="shared" si="2"/>
        <v>0</v>
      </c>
      <c r="P18" s="47">
        <f>O18*$M$3</f>
        <v>0</v>
      </c>
      <c r="Q18" s="167">
        <f>O18-P18</f>
        <v>0</v>
      </c>
    </row>
    <row r="19" spans="2:17" ht="15.75" thickBot="1" x14ac:dyDescent="0.3">
      <c r="B19" s="196"/>
      <c r="C19" s="196"/>
      <c r="D19" s="187"/>
      <c r="E19" s="198"/>
      <c r="F19" s="130"/>
      <c r="G19" s="41"/>
      <c r="H19" s="41"/>
      <c r="I19" s="41"/>
      <c r="J19" s="166" t="s">
        <v>247</v>
      </c>
      <c r="K19" s="311" t="s">
        <v>248</v>
      </c>
      <c r="L19" s="280" t="s">
        <v>265</v>
      </c>
      <c r="M19" s="190"/>
      <c r="N19" s="141"/>
      <c r="O19" s="148"/>
      <c r="P19" s="141"/>
      <c r="Q19" s="143"/>
    </row>
    <row r="20" spans="2:17" x14ac:dyDescent="0.25">
      <c r="B20" s="355" t="s">
        <v>182</v>
      </c>
      <c r="C20" s="272" t="s">
        <v>167</v>
      </c>
      <c r="D20" s="246" t="s">
        <v>179</v>
      </c>
      <c r="E20" s="273" t="s">
        <v>180</v>
      </c>
      <c r="F20" s="292"/>
      <c r="G20" s="194"/>
      <c r="H20" s="194"/>
      <c r="I20" s="194"/>
      <c r="J20" s="195"/>
      <c r="K20" s="195"/>
      <c r="L20" s="293"/>
      <c r="M20" s="156">
        <v>99</v>
      </c>
      <c r="N20" s="55">
        <v>59.4</v>
      </c>
      <c r="O20" s="55">
        <f t="shared" ref="O20:O21" si="3">SUM(I20:L20)*N20</f>
        <v>0</v>
      </c>
      <c r="P20" s="55">
        <f>O20*$M$3</f>
        <v>0</v>
      </c>
      <c r="Q20" s="55">
        <f>O20-P20</f>
        <v>0</v>
      </c>
    </row>
    <row r="21" spans="2:17" ht="15.75" thickBot="1" x14ac:dyDescent="0.3">
      <c r="B21" s="355"/>
      <c r="C21" s="270" t="s">
        <v>167</v>
      </c>
      <c r="D21" s="215" t="s">
        <v>179</v>
      </c>
      <c r="E21" s="271" t="s">
        <v>181</v>
      </c>
      <c r="F21" s="291"/>
      <c r="G21" s="191"/>
      <c r="H21" s="191"/>
      <c r="I21" s="191"/>
      <c r="J21" s="3"/>
      <c r="K21" s="3"/>
      <c r="L21" s="287"/>
      <c r="M21" s="157">
        <v>99</v>
      </c>
      <c r="N21" s="142">
        <v>59.4</v>
      </c>
      <c r="O21" s="142">
        <f t="shared" si="3"/>
        <v>0</v>
      </c>
      <c r="P21" s="142">
        <f>O21*$M$3</f>
        <v>0</v>
      </c>
      <c r="Q21" s="142">
        <f>O21-P21</f>
        <v>0</v>
      </c>
    </row>
    <row r="22" spans="2:17" ht="15.75" thickBot="1" x14ac:dyDescent="0.3">
      <c r="B22" s="171"/>
      <c r="C22" s="171"/>
      <c r="D22" s="180"/>
      <c r="E22" s="265"/>
      <c r="F22" s="43"/>
      <c r="G22" s="23"/>
      <c r="H22" s="23"/>
      <c r="I22" s="23"/>
      <c r="J22" s="166" t="s">
        <v>247</v>
      </c>
      <c r="K22" s="311" t="s">
        <v>248</v>
      </c>
      <c r="L22" s="280" t="s">
        <v>265</v>
      </c>
      <c r="M22" s="190"/>
      <c r="N22" s="141"/>
      <c r="O22" s="183"/>
      <c r="P22" s="141"/>
      <c r="Q22" s="143"/>
    </row>
    <row r="23" spans="2:17" ht="15.75" thickBot="1" x14ac:dyDescent="0.3">
      <c r="B23" s="357" t="s">
        <v>270</v>
      </c>
      <c r="C23" s="163" t="s">
        <v>166</v>
      </c>
      <c r="D23" s="214" t="s">
        <v>177</v>
      </c>
      <c r="E23" s="181" t="s">
        <v>178</v>
      </c>
      <c r="F23" s="296"/>
      <c r="G23" s="72"/>
      <c r="H23" s="72"/>
      <c r="I23" s="72"/>
      <c r="J23" s="5"/>
      <c r="K23" s="5"/>
      <c r="L23" s="281"/>
      <c r="M23" s="156">
        <v>169</v>
      </c>
      <c r="N23" s="55">
        <v>101.39999999999999</v>
      </c>
      <c r="O23" s="55">
        <f t="shared" ref="O23" si="4">SUM(I23:L23)*N23</f>
        <v>0</v>
      </c>
      <c r="P23" s="55">
        <f>O23*$M$3</f>
        <v>0</v>
      </c>
      <c r="Q23" s="55">
        <f>O23-P23</f>
        <v>0</v>
      </c>
    </row>
    <row r="24" spans="2:17" ht="15.75" thickBot="1" x14ac:dyDescent="0.3">
      <c r="B24" s="168"/>
      <c r="C24" s="168"/>
      <c r="D24" s="27"/>
      <c r="E24" s="265"/>
      <c r="F24" s="43"/>
      <c r="G24" s="23"/>
      <c r="H24" s="23"/>
      <c r="I24" s="23"/>
      <c r="J24" s="166" t="s">
        <v>247</v>
      </c>
      <c r="K24" s="311" t="s">
        <v>248</v>
      </c>
      <c r="L24" s="280" t="s">
        <v>265</v>
      </c>
      <c r="M24" s="209"/>
      <c r="N24" s="62"/>
      <c r="O24" s="56"/>
      <c r="P24" s="62"/>
      <c r="Q24" s="169"/>
    </row>
    <row r="25" spans="2:17" x14ac:dyDescent="0.25">
      <c r="B25" s="358" t="s">
        <v>35</v>
      </c>
      <c r="C25" s="161" t="s">
        <v>168</v>
      </c>
      <c r="D25" s="203" t="s">
        <v>36</v>
      </c>
      <c r="E25" s="267" t="s">
        <v>33</v>
      </c>
      <c r="F25" s="286"/>
      <c r="G25" s="69"/>
      <c r="H25" s="69"/>
      <c r="I25" s="69"/>
      <c r="J25" s="18"/>
      <c r="K25" s="5"/>
      <c r="L25" s="281"/>
      <c r="M25" s="59">
        <v>110</v>
      </c>
      <c r="N25" s="57">
        <v>66</v>
      </c>
      <c r="O25" s="89">
        <f t="shared" ref="O25:O26" si="5">SUM(I25:L25)*N25</f>
        <v>0</v>
      </c>
      <c r="P25" s="47">
        <f>O25*$M$3</f>
        <v>0</v>
      </c>
      <c r="Q25" s="167">
        <f>O25-P25</f>
        <v>0</v>
      </c>
    </row>
    <row r="26" spans="2:17" ht="15.75" thickBot="1" x14ac:dyDescent="0.3">
      <c r="B26" s="356"/>
      <c r="C26" s="162" t="s">
        <v>168</v>
      </c>
      <c r="D26" s="204" t="s">
        <v>36</v>
      </c>
      <c r="E26" s="268" t="s">
        <v>34</v>
      </c>
      <c r="F26" s="286"/>
      <c r="G26" s="69"/>
      <c r="H26" s="69"/>
      <c r="I26" s="69"/>
      <c r="J26" s="9"/>
      <c r="K26" s="1"/>
      <c r="L26" s="283"/>
      <c r="M26" s="277">
        <v>110</v>
      </c>
      <c r="N26" s="53">
        <v>66</v>
      </c>
      <c r="O26" s="145">
        <f t="shared" si="5"/>
        <v>0</v>
      </c>
      <c r="P26" s="47">
        <f>O26*$M$3</f>
        <v>0</v>
      </c>
      <c r="Q26" s="167">
        <f>O26-P26</f>
        <v>0</v>
      </c>
    </row>
    <row r="27" spans="2:17" ht="15.75" thickBot="1" x14ac:dyDescent="0.3">
      <c r="B27" s="413"/>
      <c r="C27" s="413"/>
      <c r="D27" s="414"/>
      <c r="E27" s="415"/>
      <c r="F27" s="299" t="s">
        <v>156</v>
      </c>
      <c r="G27" s="79" t="s">
        <v>157</v>
      </c>
      <c r="H27" s="79" t="s">
        <v>158</v>
      </c>
      <c r="I27" s="79" t="s">
        <v>159</v>
      </c>
      <c r="J27" s="79" t="s">
        <v>160</v>
      </c>
      <c r="K27" s="79" t="s">
        <v>161</v>
      </c>
      <c r="L27" s="300" t="s">
        <v>162</v>
      </c>
      <c r="M27" s="209"/>
      <c r="N27" s="199"/>
      <c r="O27" s="56"/>
      <c r="P27" s="199"/>
      <c r="Q27" s="169"/>
    </row>
    <row r="28" spans="2:17" ht="30" x14ac:dyDescent="0.25">
      <c r="B28" s="359" t="s">
        <v>192</v>
      </c>
      <c r="C28" s="360" t="s">
        <v>168</v>
      </c>
      <c r="D28" s="416" t="s">
        <v>185</v>
      </c>
      <c r="E28" s="362" t="s">
        <v>191</v>
      </c>
      <c r="F28" s="307"/>
      <c r="G28" s="118"/>
      <c r="H28" s="118"/>
      <c r="I28" s="118"/>
      <c r="J28" s="118"/>
      <c r="K28" s="118"/>
      <c r="L28" s="308"/>
      <c r="M28" s="121">
        <v>249</v>
      </c>
      <c r="N28" s="50">
        <v>149.4</v>
      </c>
      <c r="O28" s="151">
        <f>SUM(F28:L28)*N28</f>
        <v>0</v>
      </c>
      <c r="P28" s="46">
        <f>O28*$M$3</f>
        <v>0</v>
      </c>
      <c r="Q28" s="154">
        <f>O28-P28</f>
        <v>0</v>
      </c>
    </row>
    <row r="29" spans="2:17" ht="45.75" thickBot="1" x14ac:dyDescent="0.3">
      <c r="B29" s="363"/>
      <c r="C29" s="400" t="s">
        <v>168</v>
      </c>
      <c r="D29" s="417" t="s">
        <v>185</v>
      </c>
      <c r="E29" s="418" t="s">
        <v>190</v>
      </c>
      <c r="F29" s="304"/>
      <c r="G29" s="7"/>
      <c r="H29" s="7"/>
      <c r="I29" s="7"/>
      <c r="J29" s="7"/>
      <c r="K29" s="7"/>
      <c r="L29" s="284"/>
      <c r="M29" s="275">
        <v>249</v>
      </c>
      <c r="N29" s="48">
        <v>149.4</v>
      </c>
      <c r="O29" s="48">
        <f>SUM(F29:L29)*N29</f>
        <v>0</v>
      </c>
      <c r="P29" s="263">
        <f>O29*$M$3</f>
        <v>0</v>
      </c>
      <c r="Q29" s="264">
        <f>O29-P29</f>
        <v>0</v>
      </c>
    </row>
    <row r="30" spans="2:17" ht="15.75" thickBot="1" x14ac:dyDescent="0.3">
      <c r="B30" s="186"/>
      <c r="C30" s="186"/>
      <c r="D30" s="187"/>
      <c r="E30" s="198"/>
      <c r="F30" s="130"/>
      <c r="G30" s="41"/>
      <c r="H30" s="41"/>
      <c r="I30" s="188" t="s">
        <v>246</v>
      </c>
      <c r="J30" s="192" t="s">
        <v>266</v>
      </c>
      <c r="K30" s="41"/>
      <c r="L30" s="42"/>
      <c r="M30" s="190"/>
      <c r="N30" s="141"/>
      <c r="O30" s="148"/>
      <c r="P30" s="141"/>
      <c r="Q30" s="143"/>
    </row>
    <row r="31" spans="2:17" ht="30.75" thickBot="1" x14ac:dyDescent="0.3">
      <c r="B31" s="359" t="s">
        <v>189</v>
      </c>
      <c r="C31" s="360" t="s">
        <v>169</v>
      </c>
      <c r="D31" s="361" t="s">
        <v>186</v>
      </c>
      <c r="E31" s="362" t="s">
        <v>187</v>
      </c>
      <c r="F31" s="297"/>
      <c r="G31" s="200"/>
      <c r="H31" s="200"/>
      <c r="I31" s="18"/>
      <c r="J31" s="17"/>
      <c r="K31" s="200"/>
      <c r="L31" s="298"/>
      <c r="M31" s="137">
        <v>219</v>
      </c>
      <c r="N31" s="147">
        <v>131.4</v>
      </c>
      <c r="O31" s="140">
        <f t="shared" ref="O31" si="6">SUM(I31:L31)*N31</f>
        <v>0</v>
      </c>
      <c r="P31" s="55">
        <f>O31*$M$3</f>
        <v>0</v>
      </c>
      <c r="Q31" s="173">
        <f>O31-P31</f>
        <v>0</v>
      </c>
    </row>
    <row r="32" spans="2:17" ht="45.75" thickBot="1" x14ac:dyDescent="0.3">
      <c r="B32" s="363"/>
      <c r="C32" s="360" t="s">
        <v>169</v>
      </c>
      <c r="D32" s="361" t="s">
        <v>186</v>
      </c>
      <c r="E32" s="362" t="s">
        <v>188</v>
      </c>
      <c r="F32" s="297"/>
      <c r="G32" s="200"/>
      <c r="H32" s="200"/>
      <c r="I32" s="15"/>
      <c r="J32" s="119"/>
      <c r="K32" s="200"/>
      <c r="L32" s="298"/>
      <c r="M32" s="210">
        <v>219</v>
      </c>
      <c r="N32" s="47">
        <v>131.4</v>
      </c>
      <c r="O32" s="140">
        <f t="shared" ref="O32" si="7">SUM(I32:L32)*N32</f>
        <v>0</v>
      </c>
      <c r="P32" s="55">
        <f>O32*$M$3</f>
        <v>0</v>
      </c>
      <c r="Q32" s="173">
        <f>O32-P32</f>
        <v>0</v>
      </c>
    </row>
    <row r="33" spans="2:17" ht="15.75" thickBot="1" x14ac:dyDescent="0.3">
      <c r="B33" s="383"/>
      <c r="C33" s="383"/>
      <c r="D33" s="384"/>
      <c r="E33" s="385"/>
      <c r="F33" s="299" t="s">
        <v>156</v>
      </c>
      <c r="G33" s="79" t="s">
        <v>157</v>
      </c>
      <c r="H33" s="79" t="s">
        <v>158</v>
      </c>
      <c r="I33" s="79" t="s">
        <v>159</v>
      </c>
      <c r="J33" s="79" t="s">
        <v>160</v>
      </c>
      <c r="K33" s="79" t="s">
        <v>161</v>
      </c>
      <c r="L33" s="300" t="s">
        <v>162</v>
      </c>
      <c r="M33" s="279"/>
      <c r="N33" s="212"/>
      <c r="O33" s="213"/>
      <c r="P33" s="212"/>
      <c r="Q33" s="262"/>
    </row>
    <row r="34" spans="2:17" x14ac:dyDescent="0.25">
      <c r="B34" s="396" t="s">
        <v>226</v>
      </c>
      <c r="C34" s="387" t="s">
        <v>168</v>
      </c>
      <c r="D34" s="373" t="s">
        <v>227</v>
      </c>
      <c r="E34" s="412" t="s">
        <v>28</v>
      </c>
      <c r="F34" s="301"/>
      <c r="G34" s="5"/>
      <c r="H34" s="5"/>
      <c r="I34" s="5"/>
      <c r="J34" s="5"/>
      <c r="K34" s="5"/>
      <c r="L34" s="281"/>
      <c r="M34" s="156">
        <v>219</v>
      </c>
      <c r="N34" s="147">
        <v>131.4</v>
      </c>
      <c r="O34" s="140">
        <f t="shared" ref="O34:O36" si="8">SUM(F34:L34)*N34</f>
        <v>0</v>
      </c>
      <c r="P34" s="55">
        <f>O34*$M$3</f>
        <v>0</v>
      </c>
      <c r="Q34" s="173">
        <f>O34-P34</f>
        <v>0</v>
      </c>
    </row>
    <row r="35" spans="2:17" x14ac:dyDescent="0.25">
      <c r="B35" s="390"/>
      <c r="C35" s="372" t="s">
        <v>168</v>
      </c>
      <c r="D35" s="373" t="s">
        <v>227</v>
      </c>
      <c r="E35" s="374" t="s">
        <v>26</v>
      </c>
      <c r="F35" s="302"/>
      <c r="G35" s="1"/>
      <c r="H35" s="1"/>
      <c r="I35" s="1"/>
      <c r="J35" s="1"/>
      <c r="K35" s="1"/>
      <c r="L35" s="283"/>
      <c r="M35" s="60">
        <v>219</v>
      </c>
      <c r="N35" s="47">
        <v>131.4</v>
      </c>
      <c r="O35" s="90">
        <f t="shared" si="8"/>
        <v>0</v>
      </c>
      <c r="P35" s="47">
        <f>O35*$M$3</f>
        <v>0</v>
      </c>
      <c r="Q35" s="167">
        <f>O35-P35</f>
        <v>0</v>
      </c>
    </row>
    <row r="36" spans="2:17" ht="15.75" thickBot="1" x14ac:dyDescent="0.3">
      <c r="B36" s="419"/>
      <c r="C36" s="380" t="s">
        <v>168</v>
      </c>
      <c r="D36" s="373" t="s">
        <v>227</v>
      </c>
      <c r="E36" s="420" t="s">
        <v>228</v>
      </c>
      <c r="F36" s="304"/>
      <c r="G36" s="7"/>
      <c r="H36" s="7"/>
      <c r="I36" s="7"/>
      <c r="J36" s="7"/>
      <c r="K36" s="7"/>
      <c r="L36" s="284"/>
      <c r="M36" s="157">
        <v>219</v>
      </c>
      <c r="N36" s="147">
        <v>131.4</v>
      </c>
      <c r="O36" s="92">
        <f t="shared" si="8"/>
        <v>0</v>
      </c>
      <c r="P36" s="142">
        <f>O36*$M$3</f>
        <v>0</v>
      </c>
      <c r="Q36" s="172">
        <f>O36-P36</f>
        <v>0</v>
      </c>
    </row>
    <row r="37" spans="2:17" ht="15.75" thickBot="1" x14ac:dyDescent="0.3">
      <c r="B37" s="383"/>
      <c r="C37" s="383"/>
      <c r="D37" s="384"/>
      <c r="E37" s="385"/>
      <c r="F37" s="299" t="s">
        <v>156</v>
      </c>
      <c r="G37" s="79" t="s">
        <v>157</v>
      </c>
      <c r="H37" s="79" t="s">
        <v>158</v>
      </c>
      <c r="I37" s="80" t="s">
        <v>159</v>
      </c>
      <c r="J37" s="80" t="s">
        <v>160</v>
      </c>
      <c r="K37" s="79" t="s">
        <v>161</v>
      </c>
      <c r="L37" s="300" t="s">
        <v>162</v>
      </c>
      <c r="M37" s="209"/>
      <c r="N37" s="62"/>
      <c r="O37" s="56"/>
      <c r="P37" s="62"/>
      <c r="Q37" s="169"/>
    </row>
    <row r="38" spans="2:17" x14ac:dyDescent="0.25">
      <c r="B38" s="396" t="s">
        <v>50</v>
      </c>
      <c r="C38" s="387" t="s">
        <v>168</v>
      </c>
      <c r="D38" s="403" t="s">
        <v>51</v>
      </c>
      <c r="E38" s="412" t="s">
        <v>52</v>
      </c>
      <c r="F38" s="301"/>
      <c r="G38" s="5"/>
      <c r="H38" s="5"/>
      <c r="I38" s="5"/>
      <c r="J38" s="5"/>
      <c r="K38" s="5"/>
      <c r="L38" s="281"/>
      <c r="M38" s="59">
        <v>199</v>
      </c>
      <c r="N38" s="50">
        <v>119.39999999999999</v>
      </c>
      <c r="O38" s="89">
        <f>SUM(F38:L38)*N38</f>
        <v>0</v>
      </c>
      <c r="P38" s="47">
        <f>O38*$M$3</f>
        <v>0</v>
      </c>
      <c r="Q38" s="167">
        <f>O38-P38</f>
        <v>0</v>
      </c>
    </row>
    <row r="39" spans="2:17" x14ac:dyDescent="0.25">
      <c r="B39" s="371"/>
      <c r="C39" s="372" t="s">
        <v>168</v>
      </c>
      <c r="D39" s="373" t="s">
        <v>51</v>
      </c>
      <c r="E39" s="374" t="s">
        <v>26</v>
      </c>
      <c r="F39" s="302"/>
      <c r="G39" s="1"/>
      <c r="H39" s="1"/>
      <c r="I39" s="1"/>
      <c r="J39" s="1"/>
      <c r="K39" s="1"/>
      <c r="L39" s="283"/>
      <c r="M39" s="60">
        <v>199</v>
      </c>
      <c r="N39" s="47">
        <v>119.39999999999999</v>
      </c>
      <c r="O39" s="90">
        <f t="shared" ref="O39:O65" si="9">SUM(F39:L39)*N39</f>
        <v>0</v>
      </c>
      <c r="P39" s="47">
        <f>O39*$M$3</f>
        <v>0</v>
      </c>
      <c r="Q39" s="167">
        <f>O39-P39</f>
        <v>0</v>
      </c>
    </row>
    <row r="40" spans="2:17" x14ac:dyDescent="0.25">
      <c r="B40" s="371"/>
      <c r="C40" s="372" t="s">
        <v>168</v>
      </c>
      <c r="D40" s="373" t="s">
        <v>51</v>
      </c>
      <c r="E40" s="374" t="s">
        <v>27</v>
      </c>
      <c r="F40" s="302"/>
      <c r="G40" s="1"/>
      <c r="H40" s="1"/>
      <c r="I40" s="1"/>
      <c r="J40" s="1"/>
      <c r="K40" s="1"/>
      <c r="L40" s="283"/>
      <c r="M40" s="60">
        <v>199</v>
      </c>
      <c r="N40" s="47">
        <v>119.39999999999999</v>
      </c>
      <c r="O40" s="90">
        <f t="shared" si="9"/>
        <v>0</v>
      </c>
      <c r="P40" s="47">
        <f>O40*$M$3</f>
        <v>0</v>
      </c>
      <c r="Q40" s="167">
        <f>O40-P40</f>
        <v>0</v>
      </c>
    </row>
    <row r="41" spans="2:17" x14ac:dyDescent="0.25">
      <c r="B41" s="371"/>
      <c r="C41" s="372" t="s">
        <v>168</v>
      </c>
      <c r="D41" s="373" t="s">
        <v>51</v>
      </c>
      <c r="E41" s="374" t="s">
        <v>28</v>
      </c>
      <c r="F41" s="302"/>
      <c r="G41" s="1"/>
      <c r="H41" s="1"/>
      <c r="I41" s="1"/>
      <c r="J41" s="1"/>
      <c r="K41" s="1"/>
      <c r="L41" s="283"/>
      <c r="M41" s="60">
        <v>199</v>
      </c>
      <c r="N41" s="47">
        <v>119.39999999999999</v>
      </c>
      <c r="O41" s="90">
        <f t="shared" si="9"/>
        <v>0</v>
      </c>
      <c r="P41" s="47">
        <f>O41*$M$3</f>
        <v>0</v>
      </c>
      <c r="Q41" s="167">
        <f>O41-P41</f>
        <v>0</v>
      </c>
    </row>
    <row r="42" spans="2:17" ht="15.75" thickBot="1" x14ac:dyDescent="0.3">
      <c r="B42" s="371"/>
      <c r="C42" s="372" t="s">
        <v>168</v>
      </c>
      <c r="D42" s="373" t="s">
        <v>51</v>
      </c>
      <c r="E42" s="374" t="s">
        <v>29</v>
      </c>
      <c r="F42" s="302"/>
      <c r="G42" s="1"/>
      <c r="H42" s="1"/>
      <c r="I42" s="1"/>
      <c r="J42" s="1"/>
      <c r="K42" s="1"/>
      <c r="L42" s="283"/>
      <c r="M42" s="60">
        <v>199</v>
      </c>
      <c r="N42" s="47">
        <v>119.39999999999999</v>
      </c>
      <c r="O42" s="90">
        <f t="shared" si="9"/>
        <v>0</v>
      </c>
      <c r="P42" s="47">
        <f>O42*$M$3</f>
        <v>0</v>
      </c>
      <c r="Q42" s="167">
        <f>O42-P42</f>
        <v>0</v>
      </c>
    </row>
    <row r="43" spans="2:17" ht="15.75" thickBot="1" x14ac:dyDescent="0.3">
      <c r="B43" s="186"/>
      <c r="C43" s="186"/>
      <c r="D43" s="187"/>
      <c r="E43" s="198"/>
      <c r="F43" s="130"/>
      <c r="G43" s="41"/>
      <c r="H43" s="41"/>
      <c r="I43" s="188" t="s">
        <v>246</v>
      </c>
      <c r="J43" s="192" t="s">
        <v>266</v>
      </c>
      <c r="K43" s="193"/>
      <c r="L43" s="294"/>
      <c r="M43" s="190"/>
      <c r="N43" s="141"/>
      <c r="O43" s="148"/>
      <c r="P43" s="141"/>
      <c r="Q43" s="143"/>
    </row>
    <row r="44" spans="2:17" x14ac:dyDescent="0.25">
      <c r="B44" s="367" t="s">
        <v>23</v>
      </c>
      <c r="C44" s="368" t="s">
        <v>169</v>
      </c>
      <c r="D44" s="426" t="s">
        <v>24</v>
      </c>
      <c r="E44" s="427" t="s">
        <v>25</v>
      </c>
      <c r="F44" s="282"/>
      <c r="G44" s="68"/>
      <c r="H44" s="68"/>
      <c r="I44" s="184"/>
      <c r="J44" s="185"/>
      <c r="K44" s="69"/>
      <c r="L44" s="295"/>
      <c r="M44" s="156">
        <v>149</v>
      </c>
      <c r="N44" s="147">
        <v>89.399999999999991</v>
      </c>
      <c r="O44" s="140">
        <f t="shared" ref="O44:O45" si="10">SUM(I44:L44)*N44</f>
        <v>0</v>
      </c>
      <c r="P44" s="55">
        <f>O44*$M$3</f>
        <v>0</v>
      </c>
      <c r="Q44" s="173">
        <f>O44-P44</f>
        <v>0</v>
      </c>
    </row>
    <row r="45" spans="2:17" x14ac:dyDescent="0.25">
      <c r="B45" s="371"/>
      <c r="C45" s="372" t="s">
        <v>169</v>
      </c>
      <c r="D45" s="391" t="s">
        <v>24</v>
      </c>
      <c r="E45" s="428" t="s">
        <v>26</v>
      </c>
      <c r="F45" s="282"/>
      <c r="G45" s="68"/>
      <c r="H45" s="68"/>
      <c r="I45" s="9"/>
      <c r="J45" s="8"/>
      <c r="K45" s="69"/>
      <c r="L45" s="295"/>
      <c r="M45" s="60">
        <v>149</v>
      </c>
      <c r="N45" s="47">
        <v>89.399999999999991</v>
      </c>
      <c r="O45" s="90">
        <f t="shared" si="10"/>
        <v>0</v>
      </c>
      <c r="P45" s="47">
        <f>O45*$M$3</f>
        <v>0</v>
      </c>
      <c r="Q45" s="167">
        <f>O45-P45</f>
        <v>0</v>
      </c>
    </row>
    <row r="46" spans="2:17" x14ac:dyDescent="0.25">
      <c r="B46" s="371"/>
      <c r="C46" s="372" t="s">
        <v>169</v>
      </c>
      <c r="D46" s="391" t="s">
        <v>24</v>
      </c>
      <c r="E46" s="428" t="s">
        <v>28</v>
      </c>
      <c r="F46" s="282"/>
      <c r="G46" s="68"/>
      <c r="H46" s="68"/>
      <c r="I46" s="9"/>
      <c r="J46" s="8"/>
      <c r="K46" s="69"/>
      <c r="L46" s="295"/>
      <c r="M46" s="60">
        <v>149</v>
      </c>
      <c r="N46" s="47">
        <v>89.399999999999991</v>
      </c>
      <c r="O46" s="90">
        <f t="shared" ref="O46:O48" si="11">SUM(I46:L46)*N46</f>
        <v>0</v>
      </c>
      <c r="P46" s="47">
        <f>O46*$M$3</f>
        <v>0</v>
      </c>
      <c r="Q46" s="167">
        <f>O46-P46</f>
        <v>0</v>
      </c>
    </row>
    <row r="47" spans="2:17" ht="15.75" thickBot="1" x14ac:dyDescent="0.3">
      <c r="B47" s="371"/>
      <c r="C47" s="372" t="s">
        <v>169</v>
      </c>
      <c r="D47" s="424" t="s">
        <v>24</v>
      </c>
      <c r="E47" s="429" t="s">
        <v>193</v>
      </c>
      <c r="F47" s="282"/>
      <c r="G47" s="68"/>
      <c r="H47" s="68"/>
      <c r="I47" s="9"/>
      <c r="J47" s="8"/>
      <c r="K47" s="69"/>
      <c r="L47" s="295"/>
      <c r="M47" s="60">
        <v>149</v>
      </c>
      <c r="N47" s="47">
        <v>89.399999999999991</v>
      </c>
      <c r="O47" s="90">
        <f t="shared" si="11"/>
        <v>0</v>
      </c>
      <c r="P47" s="47">
        <f>O47*$M$3</f>
        <v>0</v>
      </c>
      <c r="Q47" s="167">
        <f>O47-P47</f>
        <v>0</v>
      </c>
    </row>
    <row r="48" spans="2:17" ht="15.75" thickBot="1" x14ac:dyDescent="0.3">
      <c r="B48" s="430"/>
      <c r="C48" s="380" t="s">
        <v>169</v>
      </c>
      <c r="D48" s="424" t="s">
        <v>24</v>
      </c>
      <c r="E48" s="429" t="s">
        <v>30</v>
      </c>
      <c r="F48" s="282"/>
      <c r="G48" s="68"/>
      <c r="H48" s="68"/>
      <c r="I48" s="19"/>
      <c r="J48" s="25"/>
      <c r="K48" s="69"/>
      <c r="L48" s="295"/>
      <c r="M48" s="61">
        <v>149</v>
      </c>
      <c r="N48" s="55">
        <v>89.399999999999991</v>
      </c>
      <c r="O48" s="91">
        <f t="shared" si="11"/>
        <v>0</v>
      </c>
      <c r="P48" s="47">
        <f>O48*$M$3</f>
        <v>0</v>
      </c>
      <c r="Q48" s="167">
        <f>O48-P48</f>
        <v>0</v>
      </c>
    </row>
    <row r="49" spans="2:17" ht="15.75" thickBot="1" x14ac:dyDescent="0.3">
      <c r="B49" s="383"/>
      <c r="C49" s="383"/>
      <c r="D49" s="384"/>
      <c r="E49" s="385"/>
      <c r="F49" s="299" t="s">
        <v>156</v>
      </c>
      <c r="G49" s="79" t="s">
        <v>157</v>
      </c>
      <c r="H49" s="79" t="s">
        <v>158</v>
      </c>
      <c r="I49" s="80" t="s">
        <v>159</v>
      </c>
      <c r="J49" s="80" t="s">
        <v>160</v>
      </c>
      <c r="K49" s="79" t="s">
        <v>161</v>
      </c>
      <c r="L49" s="300" t="s">
        <v>162</v>
      </c>
      <c r="M49" s="209"/>
      <c r="N49" s="62"/>
      <c r="O49" s="56"/>
      <c r="P49" s="62"/>
      <c r="Q49" s="169"/>
    </row>
    <row r="50" spans="2:17" ht="30" x14ac:dyDescent="0.25">
      <c r="B50" s="396" t="s">
        <v>183</v>
      </c>
      <c r="C50" s="397" t="s">
        <v>168</v>
      </c>
      <c r="D50" s="398" t="s">
        <v>184</v>
      </c>
      <c r="E50" s="362" t="s">
        <v>191</v>
      </c>
      <c r="F50" s="301"/>
      <c r="G50" s="5"/>
      <c r="H50" s="5"/>
      <c r="I50" s="5"/>
      <c r="J50" s="5"/>
      <c r="K50" s="5"/>
      <c r="L50" s="281"/>
      <c r="M50" s="59">
        <v>229</v>
      </c>
      <c r="N50" s="46">
        <v>137.4</v>
      </c>
      <c r="O50" s="46">
        <f t="shared" ref="O50" si="12">SUM(F50:L50)*N50</f>
        <v>0</v>
      </c>
      <c r="P50" s="46">
        <f>O50*$M$3</f>
        <v>0</v>
      </c>
      <c r="Q50" s="154">
        <f>O50-P50</f>
        <v>0</v>
      </c>
    </row>
    <row r="51" spans="2:17" ht="45.75" thickBot="1" x14ac:dyDescent="0.3">
      <c r="B51" s="399"/>
      <c r="C51" s="400" t="s">
        <v>168</v>
      </c>
      <c r="D51" s="401" t="s">
        <v>184</v>
      </c>
      <c r="E51" s="402" t="s">
        <v>190</v>
      </c>
      <c r="F51" s="304"/>
      <c r="G51" s="7"/>
      <c r="H51" s="7"/>
      <c r="I51" s="7"/>
      <c r="J51" s="7"/>
      <c r="K51" s="7"/>
      <c r="L51" s="284"/>
      <c r="M51" s="61">
        <v>229</v>
      </c>
      <c r="N51" s="48">
        <v>137.4</v>
      </c>
      <c r="O51" s="48">
        <f>SUM(F51:L51)*N51</f>
        <v>0</v>
      </c>
      <c r="P51" s="48">
        <f>O51*$M$3</f>
        <v>0</v>
      </c>
      <c r="Q51" s="155">
        <f>O51-P51</f>
        <v>0</v>
      </c>
    </row>
    <row r="52" spans="2:17" ht="15.75" thickBot="1" x14ac:dyDescent="0.3">
      <c r="B52" s="383"/>
      <c r="C52" s="383"/>
      <c r="D52" s="384"/>
      <c r="E52" s="385"/>
      <c r="F52" s="299" t="s">
        <v>156</v>
      </c>
      <c r="G52" s="79" t="s">
        <v>157</v>
      </c>
      <c r="H52" s="79" t="s">
        <v>158</v>
      </c>
      <c r="I52" s="80" t="s">
        <v>159</v>
      </c>
      <c r="J52" s="80" t="s">
        <v>160</v>
      </c>
      <c r="K52" s="79" t="s">
        <v>161</v>
      </c>
      <c r="L52" s="300" t="s">
        <v>162</v>
      </c>
      <c r="M52" s="209"/>
      <c r="N52" s="62"/>
      <c r="O52" s="49"/>
      <c r="P52" s="62"/>
      <c r="Q52" s="169"/>
    </row>
    <row r="53" spans="2:17" ht="15.75" thickBot="1" x14ac:dyDescent="0.3">
      <c r="B53" s="386" t="s">
        <v>243</v>
      </c>
      <c r="C53" s="387" t="s">
        <v>168</v>
      </c>
      <c r="D53" s="403" t="s">
        <v>244</v>
      </c>
      <c r="E53" s="404" t="s">
        <v>193</v>
      </c>
      <c r="F53" s="301"/>
      <c r="G53" s="5"/>
      <c r="H53" s="5"/>
      <c r="I53" s="5"/>
      <c r="J53" s="5"/>
      <c r="K53" s="5"/>
      <c r="L53" s="281"/>
      <c r="M53" s="59">
        <v>169</v>
      </c>
      <c r="N53" s="52">
        <v>107.39999999999999</v>
      </c>
      <c r="O53" s="91">
        <f t="shared" ref="O53" si="13">SUM(F53:L53)*N53</f>
        <v>0</v>
      </c>
      <c r="P53" s="47">
        <f>O53*$M$3</f>
        <v>0</v>
      </c>
      <c r="Q53" s="167">
        <f>O53-P53</f>
        <v>0</v>
      </c>
    </row>
    <row r="54" spans="2:17" ht="15.75" thickBot="1" x14ac:dyDescent="0.3">
      <c r="B54" s="405"/>
      <c r="C54" s="406" t="s">
        <v>168</v>
      </c>
      <c r="D54" s="407" t="s">
        <v>244</v>
      </c>
      <c r="E54" s="408" t="s">
        <v>245</v>
      </c>
      <c r="F54" s="305"/>
      <c r="G54" s="211"/>
      <c r="H54" s="211"/>
      <c r="I54" s="211"/>
      <c r="J54" s="211"/>
      <c r="K54" s="211"/>
      <c r="L54" s="306"/>
      <c r="M54" s="278">
        <v>179</v>
      </c>
      <c r="N54" s="149">
        <v>107.39999999999999</v>
      </c>
      <c r="O54" s="91">
        <f t="shared" ref="O54" si="14">SUM(F54:L54)*N54</f>
        <v>0</v>
      </c>
      <c r="P54" s="47">
        <f>O54*$M$3</f>
        <v>0</v>
      </c>
      <c r="Q54" s="167">
        <f>O54-P54</f>
        <v>0</v>
      </c>
    </row>
    <row r="55" spans="2:17" ht="15.75" thickBot="1" x14ac:dyDescent="0.3">
      <c r="B55" s="390"/>
      <c r="C55" s="380" t="s">
        <v>168</v>
      </c>
      <c r="D55" s="381" t="s">
        <v>244</v>
      </c>
      <c r="E55" s="382" t="s">
        <v>26</v>
      </c>
      <c r="F55" s="304"/>
      <c r="G55" s="7"/>
      <c r="H55" s="7"/>
      <c r="I55" s="7"/>
      <c r="J55" s="7"/>
      <c r="K55" s="7"/>
      <c r="L55" s="284"/>
      <c r="M55" s="61">
        <v>179</v>
      </c>
      <c r="N55" s="54">
        <v>107.39999999999999</v>
      </c>
      <c r="O55" s="91">
        <f t="shared" ref="O55" si="15">SUM(F55:L55)*N55</f>
        <v>0</v>
      </c>
      <c r="P55" s="47">
        <f>O55*$M$3</f>
        <v>0</v>
      </c>
      <c r="Q55" s="167">
        <f>O55-P55</f>
        <v>0</v>
      </c>
    </row>
    <row r="56" spans="2:17" ht="15.75" thickBot="1" x14ac:dyDescent="0.3">
      <c r="B56" s="383"/>
      <c r="C56" s="383"/>
      <c r="D56" s="384"/>
      <c r="E56" s="385"/>
      <c r="F56" s="299" t="s">
        <v>156</v>
      </c>
      <c r="G56" s="79" t="s">
        <v>157</v>
      </c>
      <c r="H56" s="79" t="s">
        <v>158</v>
      </c>
      <c r="I56" s="80" t="s">
        <v>159</v>
      </c>
      <c r="J56" s="80" t="s">
        <v>160</v>
      </c>
      <c r="K56" s="79" t="s">
        <v>161</v>
      </c>
      <c r="L56" s="300" t="s">
        <v>162</v>
      </c>
      <c r="M56" s="209"/>
      <c r="N56" s="62"/>
      <c r="O56" s="56"/>
      <c r="P56" s="62"/>
      <c r="Q56" s="169"/>
    </row>
    <row r="57" spans="2:17" x14ac:dyDescent="0.25">
      <c r="B57" s="386" t="s">
        <v>44</v>
      </c>
      <c r="C57" s="387" t="s">
        <v>168</v>
      </c>
      <c r="D57" s="388" t="s">
        <v>45</v>
      </c>
      <c r="E57" s="389" t="s">
        <v>46</v>
      </c>
      <c r="F57" s="301"/>
      <c r="G57" s="5"/>
      <c r="H57" s="5"/>
      <c r="I57" s="5"/>
      <c r="J57" s="5"/>
      <c r="K57" s="5"/>
      <c r="L57" s="281"/>
      <c r="M57" s="59">
        <v>159</v>
      </c>
      <c r="N57" s="50">
        <v>95.399999999999991</v>
      </c>
      <c r="O57" s="89">
        <f>SUM(F57:L57)*N57</f>
        <v>0</v>
      </c>
      <c r="P57" s="47">
        <f>O57*$M$3</f>
        <v>0</v>
      </c>
      <c r="Q57" s="167">
        <f>O57-P57</f>
        <v>0</v>
      </c>
    </row>
    <row r="58" spans="2:17" x14ac:dyDescent="0.25">
      <c r="B58" s="390"/>
      <c r="C58" s="372" t="s">
        <v>168</v>
      </c>
      <c r="D58" s="391" t="s">
        <v>45</v>
      </c>
      <c r="E58" s="392" t="s">
        <v>47</v>
      </c>
      <c r="F58" s="302"/>
      <c r="G58" s="1"/>
      <c r="H58" s="1"/>
      <c r="I58" s="1"/>
      <c r="J58" s="1"/>
      <c r="K58" s="1"/>
      <c r="L58" s="283"/>
      <c r="M58" s="60">
        <v>159</v>
      </c>
      <c r="N58" s="47">
        <v>95.399999999999991</v>
      </c>
      <c r="O58" s="90">
        <f t="shared" ref="O58:O60" si="16">SUM(F58:L58)*N58</f>
        <v>0</v>
      </c>
      <c r="P58" s="47">
        <f>O58*$M$3</f>
        <v>0</v>
      </c>
      <c r="Q58" s="167">
        <f>O58-P58</f>
        <v>0</v>
      </c>
    </row>
    <row r="59" spans="2:17" x14ac:dyDescent="0.25">
      <c r="B59" s="390"/>
      <c r="C59" s="372" t="s">
        <v>168</v>
      </c>
      <c r="D59" s="391" t="s">
        <v>45</v>
      </c>
      <c r="E59" s="392" t="s">
        <v>48</v>
      </c>
      <c r="F59" s="302"/>
      <c r="G59" s="1"/>
      <c r="H59" s="1"/>
      <c r="I59" s="1"/>
      <c r="J59" s="1"/>
      <c r="K59" s="1"/>
      <c r="L59" s="283"/>
      <c r="M59" s="60">
        <v>159</v>
      </c>
      <c r="N59" s="47">
        <v>95.399999999999991</v>
      </c>
      <c r="O59" s="90">
        <f t="shared" si="16"/>
        <v>0</v>
      </c>
      <c r="P59" s="47">
        <f>O59*$M$3</f>
        <v>0</v>
      </c>
      <c r="Q59" s="167">
        <f>O59-P59</f>
        <v>0</v>
      </c>
    </row>
    <row r="60" spans="2:17" x14ac:dyDescent="0.25">
      <c r="B60" s="390"/>
      <c r="C60" s="372" t="s">
        <v>168</v>
      </c>
      <c r="D60" s="391" t="s">
        <v>45</v>
      </c>
      <c r="E60" s="392" t="s">
        <v>49</v>
      </c>
      <c r="F60" s="302"/>
      <c r="G60" s="1"/>
      <c r="H60" s="1"/>
      <c r="I60" s="1"/>
      <c r="J60" s="1"/>
      <c r="K60" s="1"/>
      <c r="L60" s="283"/>
      <c r="M60" s="60">
        <v>159</v>
      </c>
      <c r="N60" s="47">
        <v>95.399999999999991</v>
      </c>
      <c r="O60" s="90">
        <f t="shared" si="16"/>
        <v>0</v>
      </c>
      <c r="P60" s="47">
        <f>O60*$M$3</f>
        <v>0</v>
      </c>
      <c r="Q60" s="167">
        <f>O60-P60</f>
        <v>0</v>
      </c>
    </row>
    <row r="61" spans="2:17" ht="15.75" thickBot="1" x14ac:dyDescent="0.3">
      <c r="B61" s="393"/>
      <c r="C61" s="376" t="s">
        <v>168</v>
      </c>
      <c r="D61" s="394" t="s">
        <v>45</v>
      </c>
      <c r="E61" s="395" t="s">
        <v>29</v>
      </c>
      <c r="F61" s="303"/>
      <c r="G61" s="3"/>
      <c r="H61" s="3"/>
      <c r="I61" s="3"/>
      <c r="J61" s="3"/>
      <c r="K61" s="3"/>
      <c r="L61" s="287"/>
      <c r="M61" s="157">
        <v>159</v>
      </c>
      <c r="N61" s="147">
        <v>95.399999999999991</v>
      </c>
      <c r="O61" s="92">
        <f>SUM(F61:L61)*N61</f>
        <v>0</v>
      </c>
      <c r="P61" s="142">
        <f>O61*$M$3</f>
        <v>0</v>
      </c>
      <c r="Q61" s="172">
        <f>O61-P61</f>
        <v>0</v>
      </c>
    </row>
    <row r="62" spans="2:17" ht="15.75" thickBot="1" x14ac:dyDescent="0.3">
      <c r="B62" s="383"/>
      <c r="C62" s="383"/>
      <c r="D62" s="384"/>
      <c r="E62" s="385"/>
      <c r="F62" s="299" t="s">
        <v>156</v>
      </c>
      <c r="G62" s="79" t="s">
        <v>157</v>
      </c>
      <c r="H62" s="79" t="s">
        <v>158</v>
      </c>
      <c r="I62" s="80" t="s">
        <v>159</v>
      </c>
      <c r="J62" s="80" t="s">
        <v>160</v>
      </c>
      <c r="K62" s="79" t="s">
        <v>161</v>
      </c>
      <c r="L62" s="300" t="s">
        <v>162</v>
      </c>
      <c r="M62" s="190"/>
      <c r="N62" s="141"/>
      <c r="O62" s="148"/>
      <c r="P62" s="141"/>
      <c r="Q62" s="143"/>
    </row>
    <row r="63" spans="2:17" x14ac:dyDescent="0.25">
      <c r="B63" s="431" t="s">
        <v>241</v>
      </c>
      <c r="C63" s="387" t="s">
        <v>168</v>
      </c>
      <c r="D63" s="403" t="s">
        <v>56</v>
      </c>
      <c r="E63" s="422" t="s">
        <v>39</v>
      </c>
      <c r="F63" s="301"/>
      <c r="G63" s="5"/>
      <c r="H63" s="5"/>
      <c r="I63" s="5"/>
      <c r="J63" s="5"/>
      <c r="K63" s="5"/>
      <c r="L63" s="281"/>
      <c r="M63" s="59">
        <v>239</v>
      </c>
      <c r="N63" s="57">
        <v>143.4</v>
      </c>
      <c r="O63" s="89">
        <f t="shared" si="9"/>
        <v>0</v>
      </c>
      <c r="P63" s="46">
        <f>O63*$M$3</f>
        <v>0</v>
      </c>
      <c r="Q63" s="154">
        <f>O63-P63</f>
        <v>0</v>
      </c>
    </row>
    <row r="64" spans="2:17" ht="15.75" customHeight="1" x14ac:dyDescent="0.25">
      <c r="B64" s="432"/>
      <c r="C64" s="372" t="s">
        <v>168</v>
      </c>
      <c r="D64" s="391" t="s">
        <v>56</v>
      </c>
      <c r="E64" s="423" t="s">
        <v>40</v>
      </c>
      <c r="F64" s="302"/>
      <c r="G64" s="1"/>
      <c r="H64" s="1"/>
      <c r="I64" s="1"/>
      <c r="J64" s="1"/>
      <c r="K64" s="1"/>
      <c r="L64" s="283"/>
      <c r="M64" s="60">
        <v>239</v>
      </c>
      <c r="N64" s="53">
        <v>143.4</v>
      </c>
      <c r="O64" s="90">
        <f t="shared" si="9"/>
        <v>0</v>
      </c>
      <c r="P64" s="47">
        <f>O64*$M$3</f>
        <v>0</v>
      </c>
      <c r="Q64" s="167">
        <f>O64-P64</f>
        <v>0</v>
      </c>
    </row>
    <row r="65" spans="2:17" ht="15.75" customHeight="1" thickBot="1" x14ac:dyDescent="0.3">
      <c r="B65" s="433"/>
      <c r="C65" s="380" t="s">
        <v>168</v>
      </c>
      <c r="D65" s="424" t="s">
        <v>56</v>
      </c>
      <c r="E65" s="425" t="s">
        <v>41</v>
      </c>
      <c r="F65" s="304"/>
      <c r="G65" s="7"/>
      <c r="H65" s="7"/>
      <c r="I65" s="7"/>
      <c r="J65" s="7"/>
      <c r="K65" s="7"/>
      <c r="L65" s="284"/>
      <c r="M65" s="61">
        <v>239</v>
      </c>
      <c r="N65" s="150">
        <v>143.4</v>
      </c>
      <c r="O65" s="91">
        <f t="shared" si="9"/>
        <v>0</v>
      </c>
      <c r="P65" s="48">
        <f>O65*$M$3</f>
        <v>0</v>
      </c>
      <c r="Q65" s="155">
        <f>O65-P65</f>
        <v>0</v>
      </c>
    </row>
    <row r="66" spans="2:17" ht="15.75" thickBot="1" x14ac:dyDescent="0.3">
      <c r="B66" s="364"/>
      <c r="C66" s="364"/>
      <c r="D66" s="365"/>
      <c r="E66" s="366"/>
      <c r="F66" s="130"/>
      <c r="G66" s="41"/>
      <c r="H66" s="41"/>
      <c r="I66" s="188" t="s">
        <v>8</v>
      </c>
      <c r="J66" s="189" t="s">
        <v>17</v>
      </c>
      <c r="K66" s="41"/>
      <c r="L66" s="42"/>
      <c r="M66" s="190"/>
      <c r="N66" s="212"/>
      <c r="O66" s="148"/>
      <c r="P66" s="141"/>
      <c r="Q66" s="143"/>
    </row>
    <row r="67" spans="2:17" x14ac:dyDescent="0.25">
      <c r="B67" s="367" t="s">
        <v>37</v>
      </c>
      <c r="C67" s="368" t="s">
        <v>169</v>
      </c>
      <c r="D67" s="369" t="s">
        <v>38</v>
      </c>
      <c r="E67" s="370" t="s">
        <v>39</v>
      </c>
      <c r="F67" s="286"/>
      <c r="G67" s="69"/>
      <c r="H67" s="69"/>
      <c r="I67" s="184"/>
      <c r="J67" s="185"/>
      <c r="K67" s="69"/>
      <c r="L67" s="295"/>
      <c r="M67" s="156">
        <v>165</v>
      </c>
      <c r="N67" s="58">
        <v>99</v>
      </c>
      <c r="O67" s="140">
        <f t="shared" ref="O67:O69" si="17">SUM(I67:L67)*N67</f>
        <v>0</v>
      </c>
      <c r="P67" s="55">
        <f>O67*$M$3</f>
        <v>0</v>
      </c>
      <c r="Q67" s="173">
        <f>O67-P67</f>
        <v>0</v>
      </c>
    </row>
    <row r="68" spans="2:17" x14ac:dyDescent="0.25">
      <c r="B68" s="371"/>
      <c r="C68" s="372" t="s">
        <v>169</v>
      </c>
      <c r="D68" s="373" t="s">
        <v>38</v>
      </c>
      <c r="E68" s="374" t="s">
        <v>40</v>
      </c>
      <c r="F68" s="286"/>
      <c r="G68" s="69"/>
      <c r="H68" s="69"/>
      <c r="I68" s="9"/>
      <c r="J68" s="8"/>
      <c r="K68" s="69"/>
      <c r="L68" s="295"/>
      <c r="M68" s="60">
        <v>165</v>
      </c>
      <c r="N68" s="53">
        <v>99</v>
      </c>
      <c r="O68" s="90">
        <f t="shared" si="17"/>
        <v>0</v>
      </c>
      <c r="P68" s="47">
        <f>O68*$M$3</f>
        <v>0</v>
      </c>
      <c r="Q68" s="167">
        <f>O68-P68</f>
        <v>0</v>
      </c>
    </row>
    <row r="69" spans="2:17" x14ac:dyDescent="0.25">
      <c r="B69" s="375"/>
      <c r="C69" s="376" t="s">
        <v>169</v>
      </c>
      <c r="D69" s="377" t="s">
        <v>38</v>
      </c>
      <c r="E69" s="378" t="s">
        <v>41</v>
      </c>
      <c r="F69" s="286"/>
      <c r="G69" s="69"/>
      <c r="H69" s="69"/>
      <c r="I69" s="19"/>
      <c r="J69" s="25"/>
      <c r="K69" s="69"/>
      <c r="L69" s="295"/>
      <c r="M69" s="157">
        <v>165</v>
      </c>
      <c r="N69" s="146">
        <v>99</v>
      </c>
      <c r="O69" s="92">
        <f t="shared" si="17"/>
        <v>0</v>
      </c>
      <c r="P69" s="142">
        <f>O69*$M$3</f>
        <v>0</v>
      </c>
      <c r="Q69" s="172">
        <f>O69-P69</f>
        <v>0</v>
      </c>
    </row>
    <row r="70" spans="2:17" ht="15.75" thickBot="1" x14ac:dyDescent="0.3">
      <c r="B70" s="383"/>
      <c r="C70" s="383"/>
      <c r="D70" s="384"/>
      <c r="E70" s="385"/>
      <c r="F70" s="299" t="s">
        <v>156</v>
      </c>
      <c r="G70" s="79" t="s">
        <v>157</v>
      </c>
      <c r="H70" s="79" t="s">
        <v>158</v>
      </c>
      <c r="I70" s="79" t="s">
        <v>159</v>
      </c>
      <c r="J70" s="79" t="s">
        <v>160</v>
      </c>
      <c r="K70" s="79" t="s">
        <v>161</v>
      </c>
      <c r="L70" s="300" t="s">
        <v>162</v>
      </c>
      <c r="M70" s="209"/>
      <c r="N70" s="62"/>
      <c r="O70" s="197"/>
      <c r="P70" s="62"/>
      <c r="Q70" s="169"/>
    </row>
    <row r="71" spans="2:17" x14ac:dyDescent="0.25">
      <c r="B71" s="386" t="s">
        <v>231</v>
      </c>
      <c r="C71" s="387" t="s">
        <v>168</v>
      </c>
      <c r="D71" s="403" t="s">
        <v>232</v>
      </c>
      <c r="E71" s="404" t="s">
        <v>233</v>
      </c>
      <c r="F71" s="301"/>
      <c r="G71" s="5"/>
      <c r="H71" s="5"/>
      <c r="I71" s="5"/>
      <c r="J71" s="5"/>
      <c r="K71" s="5"/>
      <c r="L71" s="281"/>
      <c r="M71" s="59">
        <v>189</v>
      </c>
      <c r="N71" s="52">
        <v>113.39999999999999</v>
      </c>
      <c r="O71" s="89">
        <f t="shared" ref="O71:O72" si="18">SUM(F71:L71)*N71</f>
        <v>0</v>
      </c>
      <c r="P71" s="47">
        <f>O71*$M$3</f>
        <v>0</v>
      </c>
      <c r="Q71" s="167">
        <f>O71-P71</f>
        <v>0</v>
      </c>
    </row>
    <row r="72" spans="2:17" ht="15.75" thickBot="1" x14ac:dyDescent="0.3">
      <c r="B72" s="390"/>
      <c r="C72" s="372" t="s">
        <v>168</v>
      </c>
      <c r="D72" s="373" t="s">
        <v>232</v>
      </c>
      <c r="E72" s="392" t="s">
        <v>234</v>
      </c>
      <c r="F72" s="302"/>
      <c r="G72" s="1"/>
      <c r="H72" s="1"/>
      <c r="I72" s="1"/>
      <c r="J72" s="1"/>
      <c r="K72" s="1"/>
      <c r="L72" s="283"/>
      <c r="M72" s="60">
        <v>189</v>
      </c>
      <c r="N72" s="53">
        <v>113.39999999999999</v>
      </c>
      <c r="O72" s="90">
        <f>SUM(F72:L72)*N72</f>
        <v>0</v>
      </c>
      <c r="P72" s="47">
        <f>O72*$M$3</f>
        <v>0</v>
      </c>
      <c r="Q72" s="167">
        <f>O72-P72</f>
        <v>0</v>
      </c>
    </row>
    <row r="73" spans="2:17" ht="15.75" thickBot="1" x14ac:dyDescent="0.3">
      <c r="B73" s="383"/>
      <c r="C73" s="383"/>
      <c r="D73" s="384"/>
      <c r="E73" s="385"/>
      <c r="F73" s="299" t="s">
        <v>156</v>
      </c>
      <c r="G73" s="79" t="s">
        <v>157</v>
      </c>
      <c r="H73" s="79" t="s">
        <v>158</v>
      </c>
      <c r="I73" s="80" t="s">
        <v>159</v>
      </c>
      <c r="J73" s="80" t="s">
        <v>160</v>
      </c>
      <c r="K73" s="79" t="s">
        <v>161</v>
      </c>
      <c r="L73" s="300" t="s">
        <v>162</v>
      </c>
      <c r="M73" s="190"/>
      <c r="N73" s="141"/>
      <c r="O73" s="148"/>
      <c r="P73" s="141"/>
      <c r="Q73" s="143"/>
    </row>
    <row r="74" spans="2:17" ht="15.75" thickBot="1" x14ac:dyDescent="0.3">
      <c r="B74" s="421" t="s">
        <v>271</v>
      </c>
      <c r="C74" s="380" t="s">
        <v>168</v>
      </c>
      <c r="D74" s="381" t="s">
        <v>55</v>
      </c>
      <c r="E74" s="382" t="s">
        <v>43</v>
      </c>
      <c r="F74" s="304"/>
      <c r="G74" s="7"/>
      <c r="H74" s="7"/>
      <c r="I74" s="7"/>
      <c r="J74" s="7"/>
      <c r="K74" s="7"/>
      <c r="L74" s="284"/>
      <c r="M74" s="157">
        <v>219</v>
      </c>
      <c r="N74" s="146">
        <v>131.4</v>
      </c>
      <c r="O74" s="92">
        <f t="shared" ref="O74" si="19">SUM(F74:L74)*N74</f>
        <v>0</v>
      </c>
      <c r="P74" s="142">
        <f>O74*$M$3</f>
        <v>0</v>
      </c>
      <c r="Q74" s="172">
        <f>O74-P74</f>
        <v>0</v>
      </c>
    </row>
    <row r="75" spans="2:17" ht="15.75" thickBot="1" x14ac:dyDescent="0.3">
      <c r="B75" s="364"/>
      <c r="C75" s="364"/>
      <c r="D75" s="365"/>
      <c r="E75" s="366"/>
      <c r="F75" s="130"/>
      <c r="G75" s="41"/>
      <c r="H75" s="41"/>
      <c r="I75" s="188" t="s">
        <v>8</v>
      </c>
      <c r="J75" s="189" t="s">
        <v>17</v>
      </c>
      <c r="K75" s="41"/>
      <c r="L75" s="42"/>
      <c r="M75" s="190"/>
      <c r="N75" s="141"/>
      <c r="O75" s="148"/>
      <c r="P75" s="141"/>
      <c r="Q75" s="143"/>
    </row>
    <row r="76" spans="2:17" ht="30.75" thickBot="1" x14ac:dyDescent="0.3">
      <c r="B76" s="379" t="s">
        <v>242</v>
      </c>
      <c r="C76" s="380" t="s">
        <v>169</v>
      </c>
      <c r="D76" s="381" t="s">
        <v>42</v>
      </c>
      <c r="E76" s="382" t="s">
        <v>43</v>
      </c>
      <c r="F76" s="286"/>
      <c r="G76" s="69"/>
      <c r="H76" s="69"/>
      <c r="I76" s="19"/>
      <c r="J76" s="25"/>
      <c r="K76" s="69"/>
      <c r="L76" s="295"/>
      <c r="M76" s="61">
        <v>165</v>
      </c>
      <c r="N76" s="54">
        <v>99</v>
      </c>
      <c r="O76" s="91">
        <f t="shared" ref="O76" si="20">SUM(I76:L76)*N76</f>
        <v>0</v>
      </c>
      <c r="P76" s="47">
        <f>O76*$M$3</f>
        <v>0</v>
      </c>
      <c r="Q76" s="167">
        <f>O76-P76</f>
        <v>0</v>
      </c>
    </row>
    <row r="77" spans="2:17" ht="15.75" thickBot="1" x14ac:dyDescent="0.3">
      <c r="B77" s="409"/>
      <c r="C77" s="409"/>
      <c r="D77" s="410"/>
      <c r="E77" s="385"/>
      <c r="F77" s="299" t="s">
        <v>156</v>
      </c>
      <c r="G77" s="79" t="s">
        <v>157</v>
      </c>
      <c r="H77" s="79" t="s">
        <v>158</v>
      </c>
      <c r="I77" s="80" t="s">
        <v>159</v>
      </c>
      <c r="J77" s="80" t="s">
        <v>160</v>
      </c>
      <c r="K77" s="79" t="s">
        <v>161</v>
      </c>
      <c r="L77" s="300" t="s">
        <v>162</v>
      </c>
      <c r="M77" s="209"/>
      <c r="N77" s="62"/>
      <c r="O77" s="51"/>
      <c r="P77" s="62"/>
      <c r="Q77" s="169"/>
    </row>
    <row r="78" spans="2:17" x14ac:dyDescent="0.25">
      <c r="B78" s="411" t="s">
        <v>53</v>
      </c>
      <c r="C78" s="387" t="s">
        <v>168</v>
      </c>
      <c r="D78" s="403" t="s">
        <v>54</v>
      </c>
      <c r="E78" s="404" t="s">
        <v>43</v>
      </c>
      <c r="F78" s="301"/>
      <c r="G78" s="5"/>
      <c r="H78" s="5"/>
      <c r="I78" s="5"/>
      <c r="J78" s="5"/>
      <c r="K78" s="5"/>
      <c r="L78" s="281"/>
      <c r="M78" s="59">
        <v>169</v>
      </c>
      <c r="N78" s="52">
        <v>101.39999999999999</v>
      </c>
      <c r="O78" s="89">
        <f t="shared" ref="O78" si="21">SUM(F78:L78)*N78</f>
        <v>0</v>
      </c>
      <c r="P78" s="47">
        <f>O78*$M$3</f>
        <v>0</v>
      </c>
      <c r="Q78" s="167">
        <f>O78-P78</f>
        <v>0</v>
      </c>
    </row>
    <row r="79" spans="2:17" x14ac:dyDescent="0.25">
      <c r="O79" s="26"/>
    </row>
    <row r="80" spans="2:17" x14ac:dyDescent="0.25">
      <c r="O80" s="26"/>
    </row>
    <row r="81" spans="15:15" x14ac:dyDescent="0.25">
      <c r="O81" s="26"/>
    </row>
    <row r="82" spans="15:15" x14ac:dyDescent="0.25">
      <c r="O82" s="26"/>
    </row>
    <row r="83" spans="15:15" x14ac:dyDescent="0.25">
      <c r="O83" s="26"/>
    </row>
    <row r="84" spans="15:15" x14ac:dyDescent="0.25">
      <c r="O84" s="26"/>
    </row>
    <row r="85" spans="15:15" x14ac:dyDescent="0.25">
      <c r="O85" s="26"/>
    </row>
    <row r="86" spans="15:15" x14ac:dyDescent="0.25">
      <c r="O86" s="26"/>
    </row>
    <row r="87" spans="15:15" x14ac:dyDescent="0.25">
      <c r="O87" s="26"/>
    </row>
    <row r="88" spans="15:15" x14ac:dyDescent="0.25">
      <c r="O88" s="26"/>
    </row>
    <row r="89" spans="15:15" x14ac:dyDescent="0.25">
      <c r="O89" s="26"/>
    </row>
    <row r="90" spans="15:15" x14ac:dyDescent="0.25">
      <c r="O90" s="26"/>
    </row>
    <row r="91" spans="15:15" x14ac:dyDescent="0.25">
      <c r="O91" s="26"/>
    </row>
    <row r="92" spans="15:15" x14ac:dyDescent="0.25">
      <c r="O92" s="26"/>
    </row>
    <row r="93" spans="15:15" x14ac:dyDescent="0.25">
      <c r="O93" s="26"/>
    </row>
    <row r="94" spans="15:15" x14ac:dyDescent="0.25">
      <c r="O94" s="26"/>
    </row>
    <row r="95" spans="15:15" x14ac:dyDescent="0.25">
      <c r="O95" s="26"/>
    </row>
    <row r="96" spans="15:15" x14ac:dyDescent="0.25">
      <c r="O96" s="26"/>
    </row>
    <row r="97" spans="15:15" x14ac:dyDescent="0.25">
      <c r="O97" s="26"/>
    </row>
    <row r="98" spans="15:15" x14ac:dyDescent="0.25">
      <c r="O98" s="26"/>
    </row>
    <row r="99" spans="15:15" x14ac:dyDescent="0.25">
      <c r="O99" s="26"/>
    </row>
    <row r="100" spans="15:15" x14ac:dyDescent="0.25">
      <c r="O100" s="26"/>
    </row>
    <row r="101" spans="15:15" x14ac:dyDescent="0.25">
      <c r="O101" s="26"/>
    </row>
  </sheetData>
  <autoFilter ref="B4:Q65" xr:uid="{2AD91A2C-7FAB-4241-8F2A-32889C7B69EF}"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9">
    <mergeCell ref="B71:B72"/>
    <mergeCell ref="B34:B36"/>
    <mergeCell ref="B67:B69"/>
    <mergeCell ref="B28:B29"/>
    <mergeCell ref="B50:B51"/>
    <mergeCell ref="B53:B55"/>
    <mergeCell ref="B57:B61"/>
    <mergeCell ref="B63:B65"/>
    <mergeCell ref="H1:O1"/>
    <mergeCell ref="B1:G1"/>
    <mergeCell ref="F4:L4"/>
    <mergeCell ref="B38:B42"/>
    <mergeCell ref="B14:B18"/>
    <mergeCell ref="B44:B48"/>
    <mergeCell ref="F2:G2"/>
    <mergeCell ref="B6:B12"/>
    <mergeCell ref="B20:B21"/>
    <mergeCell ref="B25:B26"/>
    <mergeCell ref="B31:B32"/>
  </mergeCells>
  <pageMargins left="0.7" right="0.7" top="0.75" bottom="0.75" header="0.3" footer="0.3"/>
  <pageSetup paperSize="9" scale="43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B1:O51"/>
  <sheetViews>
    <sheetView workbookViewId="0">
      <pane ySplit="4" topLeftCell="A5" activePane="bottomLeft" state="frozen"/>
      <selection pane="bottomLeft" activeCell="F9" sqref="F9"/>
    </sheetView>
  </sheetViews>
  <sheetFormatPr defaultRowHeight="15" x14ac:dyDescent="0.25"/>
  <cols>
    <col min="2" max="2" width="20" customWidth="1"/>
    <col min="3" max="3" width="13.85546875" customWidth="1"/>
    <col min="4" max="4" width="9.5703125" customWidth="1"/>
    <col min="5" max="5" width="7.140625" customWidth="1"/>
    <col min="6" max="6" width="23.85546875" customWidth="1"/>
    <col min="9" max="9" width="10.42578125" customWidth="1"/>
    <col min="10" max="10" width="8.42578125" customWidth="1"/>
    <col min="12" max="12" width="10.5703125" customWidth="1"/>
  </cols>
  <sheetData>
    <row r="1" spans="2:15" ht="69" customHeight="1" x14ac:dyDescent="0.25">
      <c r="B1" s="334" t="s">
        <v>148</v>
      </c>
      <c r="C1" s="334"/>
      <c r="D1" s="334"/>
      <c r="E1" s="334"/>
      <c r="F1" s="334"/>
      <c r="G1" s="335"/>
      <c r="H1" s="335"/>
      <c r="I1" s="335"/>
      <c r="J1" s="335"/>
      <c r="K1" s="99"/>
      <c r="L1" s="66"/>
      <c r="N1" s="66"/>
      <c r="O1" s="66"/>
    </row>
    <row r="2" spans="2:15" ht="46.5" customHeight="1" x14ac:dyDescent="0.25">
      <c r="B2" s="98" t="s">
        <v>155</v>
      </c>
      <c r="C2" s="98"/>
      <c r="D2" s="94"/>
      <c r="E2" s="94"/>
      <c r="F2" s="98" t="s">
        <v>163</v>
      </c>
      <c r="G2" s="83"/>
      <c r="H2" s="83"/>
      <c r="I2" s="179" t="s">
        <v>176</v>
      </c>
      <c r="J2" s="83"/>
      <c r="K2" s="99"/>
      <c r="L2" s="99"/>
      <c r="M2" s="66"/>
      <c r="N2" s="66"/>
      <c r="O2" s="66"/>
    </row>
    <row r="3" spans="2:15" ht="23.25" customHeight="1" x14ac:dyDescent="0.25">
      <c r="B3" s="81">
        <f>SUM(G6:G51)</f>
        <v>0</v>
      </c>
      <c r="C3" s="81"/>
      <c r="D3" s="94"/>
      <c r="E3" s="94"/>
      <c r="F3" s="97">
        <f>SUM(L6:L51)</f>
        <v>0</v>
      </c>
      <c r="G3" s="83"/>
      <c r="H3" s="83"/>
      <c r="I3" s="95">
        <v>0.17</v>
      </c>
      <c r="J3" s="83"/>
      <c r="K3" s="99"/>
      <c r="L3" s="99"/>
      <c r="M3" s="66"/>
      <c r="N3" s="66"/>
      <c r="O3" s="66"/>
    </row>
    <row r="4" spans="2:15" ht="60" x14ac:dyDescent="0.25">
      <c r="B4" s="87" t="s">
        <v>150</v>
      </c>
      <c r="C4" s="87" t="s">
        <v>174</v>
      </c>
      <c r="D4" s="87" t="s">
        <v>151</v>
      </c>
      <c r="E4" s="87" t="s">
        <v>152</v>
      </c>
      <c r="F4" s="87" t="s">
        <v>153</v>
      </c>
      <c r="G4" s="87" t="s">
        <v>154</v>
      </c>
      <c r="H4" s="160" t="s">
        <v>165</v>
      </c>
      <c r="I4" s="160" t="s">
        <v>268</v>
      </c>
      <c r="J4" s="160" t="s">
        <v>5</v>
      </c>
      <c r="K4" s="160" t="s">
        <v>164</v>
      </c>
      <c r="L4" s="160" t="s">
        <v>269</v>
      </c>
    </row>
    <row r="5" spans="2:15" ht="15.75" thickBot="1" x14ac:dyDescent="0.3">
      <c r="B5" s="255" t="s">
        <v>100</v>
      </c>
      <c r="C5" s="239"/>
      <c r="D5" s="239"/>
      <c r="E5" s="239"/>
      <c r="F5" s="239"/>
      <c r="G5" s="239"/>
      <c r="H5" s="239"/>
      <c r="I5" s="239"/>
      <c r="J5" s="256"/>
      <c r="K5" s="96"/>
      <c r="L5" s="96"/>
    </row>
    <row r="6" spans="2:15" ht="15" customHeight="1" x14ac:dyDescent="0.25">
      <c r="B6" s="434" t="s">
        <v>58</v>
      </c>
      <c r="C6" s="176" t="s">
        <v>171</v>
      </c>
      <c r="D6" s="220" t="s">
        <v>62</v>
      </c>
      <c r="E6" s="4" t="s">
        <v>59</v>
      </c>
      <c r="F6" s="4" t="s">
        <v>82</v>
      </c>
      <c r="G6" s="5"/>
      <c r="H6" s="30">
        <v>169</v>
      </c>
      <c r="I6" s="46">
        <v>101.39999999999999</v>
      </c>
      <c r="J6" s="89">
        <f>G6*I6</f>
        <v>0</v>
      </c>
      <c r="K6" s="46">
        <f t="shared" ref="K6:K30" si="0">J6*$I$3</f>
        <v>0</v>
      </c>
      <c r="L6" s="154">
        <f t="shared" ref="L6:L30" si="1">J6-K6</f>
        <v>0</v>
      </c>
    </row>
    <row r="7" spans="2:15" x14ac:dyDescent="0.25">
      <c r="B7" s="435"/>
      <c r="C7" s="177" t="s">
        <v>171</v>
      </c>
      <c r="D7" s="219" t="s">
        <v>62</v>
      </c>
      <c r="E7" s="2" t="s">
        <v>60</v>
      </c>
      <c r="F7" s="2" t="s">
        <v>83</v>
      </c>
      <c r="G7" s="1"/>
      <c r="H7" s="28">
        <v>169</v>
      </c>
      <c r="I7" s="47">
        <v>101.39999999999999</v>
      </c>
      <c r="J7" s="90">
        <f t="shared" ref="J7:J35" si="2">G7*I7</f>
        <v>0</v>
      </c>
      <c r="K7" s="47">
        <f t="shared" si="0"/>
        <v>0</v>
      </c>
      <c r="L7" s="167">
        <f t="shared" si="1"/>
        <v>0</v>
      </c>
    </row>
    <row r="8" spans="2:15" ht="15.75" thickBot="1" x14ac:dyDescent="0.3">
      <c r="B8" s="436"/>
      <c r="C8" s="178" t="s">
        <v>171</v>
      </c>
      <c r="D8" s="222" t="s">
        <v>62</v>
      </c>
      <c r="E8" s="6" t="s">
        <v>61</v>
      </c>
      <c r="F8" s="6" t="s">
        <v>84</v>
      </c>
      <c r="G8" s="7"/>
      <c r="H8" s="31">
        <v>169</v>
      </c>
      <c r="I8" s="48">
        <v>101.39999999999999</v>
      </c>
      <c r="J8" s="91">
        <f t="shared" si="2"/>
        <v>0</v>
      </c>
      <c r="K8" s="48">
        <f t="shared" si="0"/>
        <v>0</v>
      </c>
      <c r="L8" s="155">
        <f t="shared" si="1"/>
        <v>0</v>
      </c>
    </row>
    <row r="9" spans="2:15" ht="15" customHeight="1" x14ac:dyDescent="0.25">
      <c r="B9" s="439" t="s">
        <v>210</v>
      </c>
      <c r="C9" s="176" t="s">
        <v>211</v>
      </c>
      <c r="D9" s="220" t="s">
        <v>212</v>
      </c>
      <c r="E9" s="4" t="s">
        <v>213</v>
      </c>
      <c r="F9" s="4" t="s">
        <v>214</v>
      </c>
      <c r="G9" s="5"/>
      <c r="H9" s="30">
        <v>139</v>
      </c>
      <c r="I9" s="46">
        <v>83.399999999999991</v>
      </c>
      <c r="J9" s="89">
        <f t="shared" si="2"/>
        <v>0</v>
      </c>
      <c r="K9" s="46">
        <f t="shared" si="0"/>
        <v>0</v>
      </c>
      <c r="L9" s="154">
        <f t="shared" si="1"/>
        <v>0</v>
      </c>
    </row>
    <row r="10" spans="2:15" x14ac:dyDescent="0.25">
      <c r="B10" s="338"/>
      <c r="C10" s="177" t="s">
        <v>211</v>
      </c>
      <c r="D10" s="219" t="s">
        <v>212</v>
      </c>
      <c r="E10" s="2" t="s">
        <v>216</v>
      </c>
      <c r="F10" s="2" t="s">
        <v>215</v>
      </c>
      <c r="G10" s="1"/>
      <c r="H10" s="28">
        <v>139</v>
      </c>
      <c r="I10" s="47">
        <v>83.399999999999991</v>
      </c>
      <c r="J10" s="90">
        <f t="shared" si="2"/>
        <v>0</v>
      </c>
      <c r="K10" s="47">
        <f t="shared" si="0"/>
        <v>0</v>
      </c>
      <c r="L10" s="167">
        <f t="shared" si="1"/>
        <v>0</v>
      </c>
    </row>
    <row r="11" spans="2:15" x14ac:dyDescent="0.25">
      <c r="B11" s="338"/>
      <c r="C11" s="177" t="s">
        <v>211</v>
      </c>
      <c r="D11" s="219" t="s">
        <v>212</v>
      </c>
      <c r="E11" s="2" t="s">
        <v>217</v>
      </c>
      <c r="F11" s="2" t="s">
        <v>218</v>
      </c>
      <c r="G11" s="1"/>
      <c r="H11" s="28">
        <v>139</v>
      </c>
      <c r="I11" s="47">
        <v>83.399999999999991</v>
      </c>
      <c r="J11" s="90">
        <f t="shared" si="2"/>
        <v>0</v>
      </c>
      <c r="K11" s="47">
        <f t="shared" si="0"/>
        <v>0</v>
      </c>
      <c r="L11" s="167">
        <f t="shared" si="1"/>
        <v>0</v>
      </c>
    </row>
    <row r="12" spans="2:15" ht="15.75" thickBot="1" x14ac:dyDescent="0.3">
      <c r="B12" s="339"/>
      <c r="C12" s="178" t="s">
        <v>211</v>
      </c>
      <c r="D12" s="222" t="s">
        <v>212</v>
      </c>
      <c r="E12" s="6" t="s">
        <v>219</v>
      </c>
      <c r="F12" s="6" t="s">
        <v>220</v>
      </c>
      <c r="G12" s="7"/>
      <c r="H12" s="31">
        <v>139</v>
      </c>
      <c r="I12" s="48">
        <v>83.399999999999991</v>
      </c>
      <c r="J12" s="91">
        <f t="shared" ref="J12:J16" si="3">G12*I12</f>
        <v>0</v>
      </c>
      <c r="K12" s="48">
        <f t="shared" si="0"/>
        <v>0</v>
      </c>
      <c r="L12" s="155">
        <f t="shared" ref="L12:L16" si="4">J12-K12</f>
        <v>0</v>
      </c>
    </row>
    <row r="13" spans="2:15" x14ac:dyDescent="0.25">
      <c r="B13" s="434" t="s">
        <v>235</v>
      </c>
      <c r="C13" s="176" t="s">
        <v>211</v>
      </c>
      <c r="D13" s="220" t="s">
        <v>236</v>
      </c>
      <c r="E13" s="4" t="s">
        <v>81</v>
      </c>
      <c r="F13" s="4" t="s">
        <v>96</v>
      </c>
      <c r="G13" s="5"/>
      <c r="H13" s="30">
        <v>149</v>
      </c>
      <c r="I13" s="46">
        <v>89.399999999999991</v>
      </c>
      <c r="J13" s="89">
        <f t="shared" si="3"/>
        <v>0</v>
      </c>
      <c r="K13" s="46">
        <f t="shared" si="0"/>
        <v>0</v>
      </c>
      <c r="L13" s="154">
        <f t="shared" si="4"/>
        <v>0</v>
      </c>
    </row>
    <row r="14" spans="2:15" ht="15.75" customHeight="1" thickBot="1" x14ac:dyDescent="0.3">
      <c r="B14" s="438"/>
      <c r="C14" s="178" t="s">
        <v>211</v>
      </c>
      <c r="D14" s="222" t="s">
        <v>236</v>
      </c>
      <c r="E14" s="6" t="s">
        <v>72</v>
      </c>
      <c r="F14" s="6" t="s">
        <v>237</v>
      </c>
      <c r="G14" s="7"/>
      <c r="H14" s="31">
        <v>149</v>
      </c>
      <c r="I14" s="48">
        <v>89.399999999999991</v>
      </c>
      <c r="J14" s="91">
        <f t="shared" si="3"/>
        <v>0</v>
      </c>
      <c r="K14" s="48">
        <f t="shared" si="0"/>
        <v>0</v>
      </c>
      <c r="L14" s="155">
        <f t="shared" si="4"/>
        <v>0</v>
      </c>
    </row>
    <row r="15" spans="2:15" x14ac:dyDescent="0.25">
      <c r="B15" s="434" t="s">
        <v>238</v>
      </c>
      <c r="C15" s="313" t="s">
        <v>172</v>
      </c>
      <c r="D15" s="220" t="s">
        <v>239</v>
      </c>
      <c r="E15" s="4" t="s">
        <v>81</v>
      </c>
      <c r="F15" s="4" t="s">
        <v>96</v>
      </c>
      <c r="G15" s="5"/>
      <c r="H15" s="30">
        <v>99</v>
      </c>
      <c r="I15" s="52">
        <v>59.4</v>
      </c>
      <c r="J15" s="89">
        <f t="shared" si="3"/>
        <v>0</v>
      </c>
      <c r="K15" s="46">
        <f t="shared" si="0"/>
        <v>0</v>
      </c>
      <c r="L15" s="154">
        <f t="shared" si="4"/>
        <v>0</v>
      </c>
    </row>
    <row r="16" spans="2:15" ht="15.75" thickBot="1" x14ac:dyDescent="0.3">
      <c r="B16" s="436"/>
      <c r="C16" s="314" t="s">
        <v>172</v>
      </c>
      <c r="D16" s="222" t="s">
        <v>239</v>
      </c>
      <c r="E16" s="6" t="s">
        <v>72</v>
      </c>
      <c r="F16" s="6" t="s">
        <v>240</v>
      </c>
      <c r="G16" s="7"/>
      <c r="H16" s="31">
        <v>99</v>
      </c>
      <c r="I16" s="54">
        <v>59.4</v>
      </c>
      <c r="J16" s="91">
        <f t="shared" si="3"/>
        <v>0</v>
      </c>
      <c r="K16" s="48">
        <f t="shared" si="0"/>
        <v>0</v>
      </c>
      <c r="L16" s="155">
        <f t="shared" si="4"/>
        <v>0</v>
      </c>
    </row>
    <row r="17" spans="2:12" x14ac:dyDescent="0.25">
      <c r="B17" s="434" t="s">
        <v>262</v>
      </c>
      <c r="C17" s="176" t="s">
        <v>172</v>
      </c>
      <c r="D17" s="220" t="s">
        <v>221</v>
      </c>
      <c r="E17" s="4" t="s">
        <v>213</v>
      </c>
      <c r="F17" s="4" t="s">
        <v>214</v>
      </c>
      <c r="G17" s="5"/>
      <c r="H17" s="30">
        <v>89</v>
      </c>
      <c r="I17" s="46">
        <v>53.4</v>
      </c>
      <c r="J17" s="89">
        <f t="shared" si="2"/>
        <v>0</v>
      </c>
      <c r="K17" s="46">
        <f t="shared" si="0"/>
        <v>0</v>
      </c>
      <c r="L17" s="154">
        <f t="shared" si="1"/>
        <v>0</v>
      </c>
    </row>
    <row r="18" spans="2:12" x14ac:dyDescent="0.25">
      <c r="B18" s="437"/>
      <c r="C18" s="177" t="s">
        <v>172</v>
      </c>
      <c r="D18" s="219" t="s">
        <v>221</v>
      </c>
      <c r="E18" s="2" t="s">
        <v>216</v>
      </c>
      <c r="F18" s="2" t="s">
        <v>215</v>
      </c>
      <c r="G18" s="1"/>
      <c r="H18" s="28">
        <v>89</v>
      </c>
      <c r="I18" s="47">
        <v>53.4</v>
      </c>
      <c r="J18" s="90">
        <f t="shared" si="2"/>
        <v>0</v>
      </c>
      <c r="K18" s="47">
        <f t="shared" si="0"/>
        <v>0</v>
      </c>
      <c r="L18" s="167">
        <f t="shared" si="1"/>
        <v>0</v>
      </c>
    </row>
    <row r="19" spans="2:12" x14ac:dyDescent="0.25">
      <c r="B19" s="437"/>
      <c r="C19" s="177" t="s">
        <v>172</v>
      </c>
      <c r="D19" s="219" t="s">
        <v>221</v>
      </c>
      <c r="E19" s="2" t="s">
        <v>217</v>
      </c>
      <c r="F19" s="2" t="s">
        <v>218</v>
      </c>
      <c r="G19" s="1"/>
      <c r="H19" s="28">
        <v>89</v>
      </c>
      <c r="I19" s="47">
        <v>53.4</v>
      </c>
      <c r="J19" s="90">
        <f t="shared" si="2"/>
        <v>0</v>
      </c>
      <c r="K19" s="47">
        <f t="shared" si="0"/>
        <v>0</v>
      </c>
      <c r="L19" s="167">
        <f t="shared" si="1"/>
        <v>0</v>
      </c>
    </row>
    <row r="20" spans="2:12" ht="15.75" thickBot="1" x14ac:dyDescent="0.3">
      <c r="B20" s="438"/>
      <c r="C20" s="178" t="s">
        <v>172</v>
      </c>
      <c r="D20" s="222" t="s">
        <v>221</v>
      </c>
      <c r="E20" s="6" t="s">
        <v>219</v>
      </c>
      <c r="F20" s="6" t="s">
        <v>220</v>
      </c>
      <c r="G20" s="7"/>
      <c r="H20" s="31">
        <v>89</v>
      </c>
      <c r="I20" s="48">
        <v>53.4</v>
      </c>
      <c r="J20" s="91">
        <f t="shared" si="2"/>
        <v>0</v>
      </c>
      <c r="K20" s="48">
        <f t="shared" si="0"/>
        <v>0</v>
      </c>
      <c r="L20" s="155">
        <f t="shared" si="1"/>
        <v>0</v>
      </c>
    </row>
    <row r="21" spans="2:12" x14ac:dyDescent="0.25">
      <c r="B21" s="434" t="s">
        <v>263</v>
      </c>
      <c r="C21" s="176" t="s">
        <v>172</v>
      </c>
      <c r="D21" s="220" t="s">
        <v>222</v>
      </c>
      <c r="E21" s="440">
        <v>933</v>
      </c>
      <c r="F21" s="4" t="s">
        <v>85</v>
      </c>
      <c r="G21" s="5"/>
      <c r="H21" s="30">
        <v>79</v>
      </c>
      <c r="I21" s="46">
        <v>47.4</v>
      </c>
      <c r="J21" s="89">
        <f t="shared" si="2"/>
        <v>0</v>
      </c>
      <c r="K21" s="46">
        <f t="shared" si="0"/>
        <v>0</v>
      </c>
      <c r="L21" s="154">
        <f t="shared" si="1"/>
        <v>0</v>
      </c>
    </row>
    <row r="22" spans="2:12" ht="15.75" thickBot="1" x14ac:dyDescent="0.3">
      <c r="B22" s="438"/>
      <c r="C22" s="178" t="s">
        <v>172</v>
      </c>
      <c r="D22" s="222" t="s">
        <v>222</v>
      </c>
      <c r="E22" s="6" t="s">
        <v>81</v>
      </c>
      <c r="F22" s="6" t="s">
        <v>223</v>
      </c>
      <c r="G22" s="7"/>
      <c r="H22" s="31">
        <v>79</v>
      </c>
      <c r="I22" s="48">
        <v>47.4</v>
      </c>
      <c r="J22" s="91">
        <f t="shared" si="2"/>
        <v>0</v>
      </c>
      <c r="K22" s="48">
        <f t="shared" si="0"/>
        <v>0</v>
      </c>
      <c r="L22" s="155">
        <f t="shared" si="1"/>
        <v>0</v>
      </c>
    </row>
    <row r="23" spans="2:12" x14ac:dyDescent="0.25">
      <c r="B23" s="337" t="s">
        <v>261</v>
      </c>
      <c r="C23" s="176" t="s">
        <v>171</v>
      </c>
      <c r="D23" s="220" t="s">
        <v>64</v>
      </c>
      <c r="E23" s="4" t="s">
        <v>76</v>
      </c>
      <c r="F23" s="4" t="s">
        <v>92</v>
      </c>
      <c r="G23" s="5"/>
      <c r="H23" s="30">
        <v>140</v>
      </c>
      <c r="I23" s="46">
        <v>84</v>
      </c>
      <c r="J23" s="89">
        <f t="shared" si="2"/>
        <v>0</v>
      </c>
      <c r="K23" s="46">
        <f t="shared" si="0"/>
        <v>0</v>
      </c>
      <c r="L23" s="154">
        <f t="shared" si="1"/>
        <v>0</v>
      </c>
    </row>
    <row r="24" spans="2:12" x14ac:dyDescent="0.25">
      <c r="B24" s="345"/>
      <c r="C24" s="177" t="s">
        <v>171</v>
      </c>
      <c r="D24" s="219" t="s">
        <v>64</v>
      </c>
      <c r="E24" s="2" t="s">
        <v>78</v>
      </c>
      <c r="F24" s="2" t="s">
        <v>93</v>
      </c>
      <c r="G24" s="1"/>
      <c r="H24" s="28">
        <v>140</v>
      </c>
      <c r="I24" s="47">
        <v>84</v>
      </c>
      <c r="J24" s="90">
        <f t="shared" si="2"/>
        <v>0</v>
      </c>
      <c r="K24" s="47">
        <f t="shared" si="0"/>
        <v>0</v>
      </c>
      <c r="L24" s="167">
        <f t="shared" si="1"/>
        <v>0</v>
      </c>
    </row>
    <row r="25" spans="2:12" x14ac:dyDescent="0.25">
      <c r="B25" s="345"/>
      <c r="C25" s="177" t="s">
        <v>171</v>
      </c>
      <c r="D25" s="219" t="s">
        <v>64</v>
      </c>
      <c r="E25" s="2" t="s">
        <v>79</v>
      </c>
      <c r="F25" s="2" t="s">
        <v>94</v>
      </c>
      <c r="G25" s="1"/>
      <c r="H25" s="28">
        <v>140</v>
      </c>
      <c r="I25" s="47">
        <v>84</v>
      </c>
      <c r="J25" s="90">
        <f t="shared" si="2"/>
        <v>0</v>
      </c>
      <c r="K25" s="47">
        <f t="shared" si="0"/>
        <v>0</v>
      </c>
      <c r="L25" s="167">
        <f t="shared" si="1"/>
        <v>0</v>
      </c>
    </row>
    <row r="26" spans="2:12" x14ac:dyDescent="0.25">
      <c r="B26" s="345"/>
      <c r="C26" s="177" t="s">
        <v>171</v>
      </c>
      <c r="D26" s="219" t="s">
        <v>64</v>
      </c>
      <c r="E26" s="2" t="s">
        <v>80</v>
      </c>
      <c r="F26" s="2" t="s">
        <v>95</v>
      </c>
      <c r="G26" s="1"/>
      <c r="H26" s="28">
        <v>140</v>
      </c>
      <c r="I26" s="47">
        <v>84</v>
      </c>
      <c r="J26" s="90">
        <f t="shared" si="2"/>
        <v>0</v>
      </c>
      <c r="K26" s="47">
        <f t="shared" si="0"/>
        <v>0</v>
      </c>
      <c r="L26" s="167">
        <f t="shared" si="1"/>
        <v>0</v>
      </c>
    </row>
    <row r="27" spans="2:12" ht="15.75" thickBot="1" x14ac:dyDescent="0.3">
      <c r="B27" s="346"/>
      <c r="C27" s="178" t="s">
        <v>171</v>
      </c>
      <c r="D27" s="222" t="s">
        <v>64</v>
      </c>
      <c r="E27" s="6" t="s">
        <v>195</v>
      </c>
      <c r="F27" s="6" t="s">
        <v>196</v>
      </c>
      <c r="G27" s="7"/>
      <c r="H27" s="31">
        <v>140</v>
      </c>
      <c r="I27" s="48">
        <v>84</v>
      </c>
      <c r="J27" s="91">
        <f t="shared" si="2"/>
        <v>0</v>
      </c>
      <c r="K27" s="48">
        <f t="shared" si="0"/>
        <v>0</v>
      </c>
      <c r="L27" s="155">
        <f t="shared" si="1"/>
        <v>0</v>
      </c>
    </row>
    <row r="28" spans="2:12" x14ac:dyDescent="0.25">
      <c r="B28" s="341" t="s">
        <v>65</v>
      </c>
      <c r="C28" s="177" t="s">
        <v>170</v>
      </c>
      <c r="D28" s="224" t="s">
        <v>63</v>
      </c>
      <c r="E28" s="29" t="s">
        <v>67</v>
      </c>
      <c r="F28" s="29" t="s">
        <v>86</v>
      </c>
      <c r="G28" s="195"/>
      <c r="H28" s="221">
        <v>39</v>
      </c>
      <c r="I28" s="55">
        <v>23.4</v>
      </c>
      <c r="J28" s="140">
        <f t="shared" si="2"/>
        <v>0</v>
      </c>
      <c r="K28" s="55">
        <f t="shared" si="0"/>
        <v>0</v>
      </c>
      <c r="L28" s="173">
        <f t="shared" si="1"/>
        <v>0</v>
      </c>
    </row>
    <row r="29" spans="2:12" x14ac:dyDescent="0.25">
      <c r="B29" s="341"/>
      <c r="C29" s="177" t="s">
        <v>170</v>
      </c>
      <c r="D29" s="219" t="s">
        <v>63</v>
      </c>
      <c r="E29" s="2" t="s">
        <v>68</v>
      </c>
      <c r="F29" s="2" t="s">
        <v>87</v>
      </c>
      <c r="G29" s="1"/>
      <c r="H29" s="28">
        <v>39</v>
      </c>
      <c r="I29" s="47">
        <v>23.4</v>
      </c>
      <c r="J29" s="90">
        <f t="shared" si="2"/>
        <v>0</v>
      </c>
      <c r="K29" s="47">
        <f t="shared" si="0"/>
        <v>0</v>
      </c>
      <c r="L29" s="167">
        <f t="shared" si="1"/>
        <v>0</v>
      </c>
    </row>
    <row r="30" spans="2:12" x14ac:dyDescent="0.25">
      <c r="B30" s="341"/>
      <c r="C30" s="177" t="s">
        <v>170</v>
      </c>
      <c r="D30" s="219" t="s">
        <v>63</v>
      </c>
      <c r="E30" s="2" t="s">
        <v>69</v>
      </c>
      <c r="F30" s="2" t="s">
        <v>88</v>
      </c>
      <c r="G30" s="1"/>
      <c r="H30" s="28">
        <v>39</v>
      </c>
      <c r="I30" s="47">
        <v>23.4</v>
      </c>
      <c r="J30" s="90">
        <f t="shared" si="2"/>
        <v>0</v>
      </c>
      <c r="K30" s="47">
        <f t="shared" si="0"/>
        <v>0</v>
      </c>
      <c r="L30" s="167">
        <f t="shared" si="1"/>
        <v>0</v>
      </c>
    </row>
    <row r="31" spans="2:12" x14ac:dyDescent="0.25">
      <c r="B31" s="341"/>
      <c r="C31" s="177" t="s">
        <v>170</v>
      </c>
      <c r="D31" s="219" t="s">
        <v>63</v>
      </c>
      <c r="E31" s="2" t="s">
        <v>70</v>
      </c>
      <c r="F31" s="2" t="s">
        <v>89</v>
      </c>
      <c r="G31" s="1"/>
      <c r="H31" s="28">
        <v>39</v>
      </c>
      <c r="I31" s="47">
        <v>23.4</v>
      </c>
      <c r="J31" s="90">
        <f t="shared" si="2"/>
        <v>0</v>
      </c>
      <c r="K31" s="47">
        <f t="shared" ref="K31:K35" si="5">J31*$I$3</f>
        <v>0</v>
      </c>
      <c r="L31" s="167">
        <f t="shared" ref="L31:L35" si="6">J31-K31</f>
        <v>0</v>
      </c>
    </row>
    <row r="32" spans="2:12" ht="15.75" thickBot="1" x14ac:dyDescent="0.3">
      <c r="B32" s="341"/>
      <c r="C32" s="177" t="s">
        <v>170</v>
      </c>
      <c r="D32" s="254" t="s">
        <v>63</v>
      </c>
      <c r="E32" s="33" t="s">
        <v>71</v>
      </c>
      <c r="F32" s="33" t="s">
        <v>90</v>
      </c>
      <c r="G32" s="3"/>
      <c r="H32" s="227">
        <v>39</v>
      </c>
      <c r="I32" s="142">
        <v>23.4</v>
      </c>
      <c r="J32" s="92">
        <f t="shared" si="2"/>
        <v>0</v>
      </c>
      <c r="K32" s="142">
        <f t="shared" si="5"/>
        <v>0</v>
      </c>
      <c r="L32" s="172">
        <f t="shared" si="6"/>
        <v>0</v>
      </c>
    </row>
    <row r="33" spans="2:12" x14ac:dyDescent="0.25">
      <c r="B33" s="340" t="s">
        <v>204</v>
      </c>
      <c r="C33" s="176" t="s">
        <v>173</v>
      </c>
      <c r="D33" s="205" t="s">
        <v>205</v>
      </c>
      <c r="E33" s="4" t="s">
        <v>74</v>
      </c>
      <c r="F33" s="4" t="s">
        <v>91</v>
      </c>
      <c r="G33" s="5"/>
      <c r="H33" s="30">
        <v>29</v>
      </c>
      <c r="I33" s="46">
        <v>17.399999999999999</v>
      </c>
      <c r="J33" s="89">
        <f t="shared" si="2"/>
        <v>0</v>
      </c>
      <c r="K33" s="46">
        <f t="shared" si="5"/>
        <v>0</v>
      </c>
      <c r="L33" s="154">
        <f t="shared" si="6"/>
        <v>0</v>
      </c>
    </row>
    <row r="34" spans="2:12" x14ac:dyDescent="0.25">
      <c r="B34" s="341"/>
      <c r="C34" s="177" t="s">
        <v>173</v>
      </c>
      <c r="D34" s="223" t="s">
        <v>205</v>
      </c>
      <c r="E34" s="2" t="s">
        <v>206</v>
      </c>
      <c r="F34" s="2" t="s">
        <v>207</v>
      </c>
      <c r="G34" s="1"/>
      <c r="H34" s="28">
        <v>29</v>
      </c>
      <c r="I34" s="47">
        <v>17.399999999999999</v>
      </c>
      <c r="J34" s="90">
        <f t="shared" si="2"/>
        <v>0</v>
      </c>
      <c r="K34" s="47">
        <f t="shared" si="5"/>
        <v>0</v>
      </c>
      <c r="L34" s="167">
        <f t="shared" si="6"/>
        <v>0</v>
      </c>
    </row>
    <row r="35" spans="2:12" ht="15.75" thickBot="1" x14ac:dyDescent="0.3">
      <c r="B35" s="342"/>
      <c r="C35" s="178" t="s">
        <v>173</v>
      </c>
      <c r="D35" s="206" t="s">
        <v>205</v>
      </c>
      <c r="E35" s="6" t="s">
        <v>208</v>
      </c>
      <c r="F35" s="6" t="s">
        <v>209</v>
      </c>
      <c r="G35" s="7"/>
      <c r="H35" s="31">
        <v>29</v>
      </c>
      <c r="I35" s="48">
        <v>17.399999999999999</v>
      </c>
      <c r="J35" s="91">
        <f t="shared" si="2"/>
        <v>0</v>
      </c>
      <c r="K35" s="48">
        <f t="shared" si="5"/>
        <v>0</v>
      </c>
      <c r="L35" s="155">
        <f t="shared" si="6"/>
        <v>0</v>
      </c>
    </row>
    <row r="36" spans="2:12" ht="15.75" thickBot="1" x14ac:dyDescent="0.3">
      <c r="B36" s="237"/>
      <c r="C36" s="238"/>
      <c r="D36" s="238"/>
      <c r="E36" s="238"/>
      <c r="F36" s="238" t="s">
        <v>101</v>
      </c>
      <c r="G36" s="238"/>
      <c r="H36" s="238"/>
      <c r="I36" s="239">
        <v>0</v>
      </c>
      <c r="J36" s="240"/>
      <c r="K36" s="241"/>
      <c r="L36" s="257"/>
    </row>
    <row r="37" spans="2:12" x14ac:dyDescent="0.25">
      <c r="B37" s="337" t="s">
        <v>250</v>
      </c>
      <c r="C37" s="251" t="s">
        <v>211</v>
      </c>
      <c r="D37" s="242" t="s">
        <v>251</v>
      </c>
      <c r="E37" s="117" t="s">
        <v>74</v>
      </c>
      <c r="F37" s="235" t="s">
        <v>258</v>
      </c>
      <c r="G37" s="118"/>
      <c r="H37" s="30">
        <v>49</v>
      </c>
      <c r="I37" s="52">
        <v>29.4</v>
      </c>
      <c r="J37" s="46">
        <f t="shared" ref="J37:J51" si="7">G37*I37</f>
        <v>0</v>
      </c>
      <c r="K37" s="46">
        <f t="shared" ref="K37:K46" si="8">J37*$I$3</f>
        <v>0</v>
      </c>
      <c r="L37" s="154">
        <f t="shared" ref="L37:L46" si="9">J37-K37</f>
        <v>0</v>
      </c>
    </row>
    <row r="38" spans="2:12" x14ac:dyDescent="0.25">
      <c r="B38" s="345"/>
      <c r="C38" s="252" t="s">
        <v>211</v>
      </c>
      <c r="D38" s="223" t="s">
        <v>251</v>
      </c>
      <c r="E38" s="2" t="s">
        <v>252</v>
      </c>
      <c r="F38" s="226" t="s">
        <v>254</v>
      </c>
      <c r="G38" s="1"/>
      <c r="H38" s="28">
        <v>49</v>
      </c>
      <c r="I38" s="53">
        <v>29.4</v>
      </c>
      <c r="J38" s="47">
        <f t="shared" ref="J38:J46" si="10">G38*I38</f>
        <v>0</v>
      </c>
      <c r="K38" s="47">
        <f t="shared" si="8"/>
        <v>0</v>
      </c>
      <c r="L38" s="167">
        <f t="shared" si="9"/>
        <v>0</v>
      </c>
    </row>
    <row r="39" spans="2:12" x14ac:dyDescent="0.25">
      <c r="B39" s="345"/>
      <c r="C39" s="252" t="s">
        <v>211</v>
      </c>
      <c r="D39" s="223" t="s">
        <v>251</v>
      </c>
      <c r="E39" s="2" t="s">
        <v>77</v>
      </c>
      <c r="F39" s="225" t="s">
        <v>255</v>
      </c>
      <c r="G39" s="1"/>
      <c r="H39" s="28">
        <v>49</v>
      </c>
      <c r="I39" s="53">
        <v>29.4</v>
      </c>
      <c r="J39" s="47">
        <f t="shared" si="10"/>
        <v>0</v>
      </c>
      <c r="K39" s="47">
        <f t="shared" si="8"/>
        <v>0</v>
      </c>
      <c r="L39" s="167">
        <f t="shared" si="9"/>
        <v>0</v>
      </c>
    </row>
    <row r="40" spans="2:12" x14ac:dyDescent="0.25">
      <c r="B40" s="345"/>
      <c r="C40" s="252" t="s">
        <v>211</v>
      </c>
      <c r="D40" s="223" t="s">
        <v>251</v>
      </c>
      <c r="E40" s="2" t="s">
        <v>201</v>
      </c>
      <c r="F40" s="225" t="s">
        <v>256</v>
      </c>
      <c r="G40" s="1"/>
      <c r="H40" s="28">
        <v>49</v>
      </c>
      <c r="I40" s="53">
        <v>29.4</v>
      </c>
      <c r="J40" s="47">
        <f t="shared" si="10"/>
        <v>0</v>
      </c>
      <c r="K40" s="47">
        <f t="shared" si="8"/>
        <v>0</v>
      </c>
      <c r="L40" s="167">
        <f t="shared" si="9"/>
        <v>0</v>
      </c>
    </row>
    <row r="41" spans="2:12" ht="15.75" thickBot="1" x14ac:dyDescent="0.3">
      <c r="B41" s="346"/>
      <c r="C41" s="253" t="s">
        <v>211</v>
      </c>
      <c r="D41" s="243" t="s">
        <v>251</v>
      </c>
      <c r="E41" s="152" t="s">
        <v>253</v>
      </c>
      <c r="F41" s="236" t="s">
        <v>257</v>
      </c>
      <c r="G41" s="153"/>
      <c r="H41" s="31">
        <v>49</v>
      </c>
      <c r="I41" s="54">
        <v>29.4</v>
      </c>
      <c r="J41" s="48">
        <f t="shared" si="10"/>
        <v>0</v>
      </c>
      <c r="K41" s="48">
        <f t="shared" si="8"/>
        <v>0</v>
      </c>
      <c r="L41" s="155">
        <f t="shared" si="9"/>
        <v>0</v>
      </c>
    </row>
    <row r="42" spans="2:12" x14ac:dyDescent="0.25">
      <c r="B42" s="337" t="s">
        <v>260</v>
      </c>
      <c r="C42" s="259" t="s">
        <v>172</v>
      </c>
      <c r="D42" s="205" t="s">
        <v>259</v>
      </c>
      <c r="E42" s="117" t="s">
        <v>74</v>
      </c>
      <c r="F42" s="235" t="s">
        <v>258</v>
      </c>
      <c r="G42" s="5"/>
      <c r="H42" s="30">
        <v>39</v>
      </c>
      <c r="I42" s="52">
        <v>23.4</v>
      </c>
      <c r="J42" s="46">
        <f t="shared" si="10"/>
        <v>0</v>
      </c>
      <c r="K42" s="46">
        <f t="shared" si="8"/>
        <v>0</v>
      </c>
      <c r="L42" s="154">
        <f t="shared" si="9"/>
        <v>0</v>
      </c>
    </row>
    <row r="43" spans="2:12" x14ac:dyDescent="0.25">
      <c r="B43" s="338"/>
      <c r="C43" s="252" t="s">
        <v>172</v>
      </c>
      <c r="D43" s="223" t="s">
        <v>259</v>
      </c>
      <c r="E43" s="2" t="s">
        <v>252</v>
      </c>
      <c r="F43" s="226" t="s">
        <v>254</v>
      </c>
      <c r="G43" s="1"/>
      <c r="H43" s="28">
        <v>39</v>
      </c>
      <c r="I43" s="53">
        <v>23.4</v>
      </c>
      <c r="J43" s="47">
        <f t="shared" si="10"/>
        <v>0</v>
      </c>
      <c r="K43" s="47">
        <f t="shared" si="8"/>
        <v>0</v>
      </c>
      <c r="L43" s="167">
        <f t="shared" si="9"/>
        <v>0</v>
      </c>
    </row>
    <row r="44" spans="2:12" x14ac:dyDescent="0.25">
      <c r="B44" s="338"/>
      <c r="C44" s="252" t="s">
        <v>172</v>
      </c>
      <c r="D44" s="223" t="s">
        <v>259</v>
      </c>
      <c r="E44" s="2" t="s">
        <v>77</v>
      </c>
      <c r="F44" s="225" t="s">
        <v>255</v>
      </c>
      <c r="G44" s="1"/>
      <c r="H44" s="28">
        <v>39</v>
      </c>
      <c r="I44" s="53">
        <v>23.4</v>
      </c>
      <c r="J44" s="47">
        <f t="shared" si="10"/>
        <v>0</v>
      </c>
      <c r="K44" s="47">
        <f t="shared" si="8"/>
        <v>0</v>
      </c>
      <c r="L44" s="167">
        <f t="shared" si="9"/>
        <v>0</v>
      </c>
    </row>
    <row r="45" spans="2:12" x14ac:dyDescent="0.25">
      <c r="B45" s="338"/>
      <c r="C45" s="252" t="s">
        <v>172</v>
      </c>
      <c r="D45" s="223" t="s">
        <v>259</v>
      </c>
      <c r="E45" s="2" t="s">
        <v>201</v>
      </c>
      <c r="F45" s="225" t="s">
        <v>256</v>
      </c>
      <c r="G45" s="1"/>
      <c r="H45" s="28">
        <v>39</v>
      </c>
      <c r="I45" s="53">
        <v>23.4</v>
      </c>
      <c r="J45" s="47">
        <f t="shared" si="10"/>
        <v>0</v>
      </c>
      <c r="K45" s="47">
        <f t="shared" si="8"/>
        <v>0</v>
      </c>
      <c r="L45" s="167">
        <f t="shared" si="9"/>
        <v>0</v>
      </c>
    </row>
    <row r="46" spans="2:12" ht="15.75" thickBot="1" x14ac:dyDescent="0.3">
      <c r="B46" s="339"/>
      <c r="C46" s="260" t="s">
        <v>172</v>
      </c>
      <c r="D46" s="206" t="s">
        <v>259</v>
      </c>
      <c r="E46" s="152" t="s">
        <v>253</v>
      </c>
      <c r="F46" s="236" t="s">
        <v>257</v>
      </c>
      <c r="G46" s="7"/>
      <c r="H46" s="31">
        <v>39</v>
      </c>
      <c r="I46" s="54">
        <v>23.4</v>
      </c>
      <c r="J46" s="48">
        <f t="shared" si="10"/>
        <v>0</v>
      </c>
      <c r="K46" s="48">
        <f t="shared" si="8"/>
        <v>0</v>
      </c>
      <c r="L46" s="155">
        <f t="shared" si="9"/>
        <v>0</v>
      </c>
    </row>
    <row r="47" spans="2:12" ht="15.75" thickBot="1" x14ac:dyDescent="0.3">
      <c r="B47" s="249"/>
      <c r="C47" s="250"/>
      <c r="D47" s="250"/>
      <c r="E47" s="250"/>
      <c r="F47" s="239" t="s">
        <v>102</v>
      </c>
      <c r="G47" s="250"/>
      <c r="H47" s="250"/>
      <c r="I47" s="250">
        <v>0</v>
      </c>
      <c r="J47" s="247"/>
      <c r="K47" s="248"/>
      <c r="L47" s="258"/>
    </row>
    <row r="48" spans="2:12" x14ac:dyDescent="0.25">
      <c r="B48" s="201" t="s">
        <v>103</v>
      </c>
      <c r="C48" s="174"/>
      <c r="D48" s="205" t="s">
        <v>105</v>
      </c>
      <c r="E48" s="4" t="s">
        <v>72</v>
      </c>
      <c r="F48" s="4" t="s">
        <v>230</v>
      </c>
      <c r="G48" s="5"/>
      <c r="H48" s="30">
        <v>69</v>
      </c>
      <c r="I48" s="46">
        <v>41.4</v>
      </c>
      <c r="J48" s="89">
        <f t="shared" si="7"/>
        <v>0</v>
      </c>
      <c r="K48" s="46">
        <f>J48*$I$3</f>
        <v>0</v>
      </c>
      <c r="L48" s="154">
        <f>J48-K48</f>
        <v>0</v>
      </c>
    </row>
    <row r="49" spans="2:12" ht="15.75" thickBot="1" x14ac:dyDescent="0.3">
      <c r="B49" s="261" t="s">
        <v>103</v>
      </c>
      <c r="C49" s="175"/>
      <c r="D49" s="206" t="s">
        <v>105</v>
      </c>
      <c r="E49" s="6" t="s">
        <v>73</v>
      </c>
      <c r="F49" s="6" t="s">
        <v>108</v>
      </c>
      <c r="G49" s="7"/>
      <c r="H49" s="31">
        <v>69</v>
      </c>
      <c r="I49" s="48">
        <v>41.4</v>
      </c>
      <c r="J49" s="91">
        <f t="shared" si="7"/>
        <v>0</v>
      </c>
      <c r="K49" s="48">
        <f>J49*$I$3</f>
        <v>0</v>
      </c>
      <c r="L49" s="155">
        <f>J49-K49</f>
        <v>0</v>
      </c>
    </row>
    <row r="50" spans="2:12" x14ac:dyDescent="0.25">
      <c r="B50" s="201" t="s">
        <v>104</v>
      </c>
      <c r="C50" s="174"/>
      <c r="D50" s="205" t="s">
        <v>106</v>
      </c>
      <c r="E50" s="4" t="s">
        <v>107</v>
      </c>
      <c r="F50" s="4" t="s">
        <v>229</v>
      </c>
      <c r="G50" s="5"/>
      <c r="H50" s="30">
        <v>69</v>
      </c>
      <c r="I50" s="46">
        <v>41.4</v>
      </c>
      <c r="J50" s="89">
        <f t="shared" si="7"/>
        <v>0</v>
      </c>
      <c r="K50" s="46">
        <f>J50*$I$3</f>
        <v>0</v>
      </c>
      <c r="L50" s="154">
        <f>J50-K50</f>
        <v>0</v>
      </c>
    </row>
    <row r="51" spans="2:12" ht="15.75" thickBot="1" x14ac:dyDescent="0.3">
      <c r="B51" s="261" t="s">
        <v>104</v>
      </c>
      <c r="C51" s="175"/>
      <c r="D51" s="206" t="s">
        <v>106</v>
      </c>
      <c r="E51" s="6" t="s">
        <v>75</v>
      </c>
      <c r="F51" s="6" t="s">
        <v>109</v>
      </c>
      <c r="G51" s="7"/>
      <c r="H51" s="31">
        <v>69</v>
      </c>
      <c r="I51" s="48">
        <v>41.4</v>
      </c>
      <c r="J51" s="91">
        <f t="shared" si="7"/>
        <v>0</v>
      </c>
      <c r="K51" s="48">
        <f>J51*$I$3</f>
        <v>0</v>
      </c>
      <c r="L51" s="155">
        <f>J51-K51</f>
        <v>0</v>
      </c>
    </row>
  </sheetData>
  <autoFilter ref="B5:O51" xr:uid="{7EC0C6CF-806B-4E8B-A2C0-391C73688E7C}"/>
  <mergeCells count="13">
    <mergeCell ref="G1:J1"/>
    <mergeCell ref="B1:F1"/>
    <mergeCell ref="B37:B41"/>
    <mergeCell ref="B17:B20"/>
    <mergeCell ref="B21:B22"/>
    <mergeCell ref="B9:B12"/>
    <mergeCell ref="B13:B14"/>
    <mergeCell ref="B15:B16"/>
    <mergeCell ref="B23:B27"/>
    <mergeCell ref="B42:B46"/>
    <mergeCell ref="B6:B8"/>
    <mergeCell ref="B28:B32"/>
    <mergeCell ref="B33:B35"/>
  </mergeCells>
  <pageMargins left="0.25" right="0.25" top="0.75" bottom="0.75" header="0.3" footer="0.3"/>
  <pageSetup paperSize="9" scale="79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P36"/>
  <sheetViews>
    <sheetView workbookViewId="0">
      <pane ySplit="4" topLeftCell="A5" activePane="bottomLeft" state="frozen"/>
      <selection pane="bottomLeft" activeCell="R16" sqref="R16"/>
    </sheetView>
  </sheetViews>
  <sheetFormatPr defaultRowHeight="15" x14ac:dyDescent="0.25"/>
  <cols>
    <col min="2" max="2" width="24" bestFit="1" customWidth="1"/>
    <col min="4" max="4" width="9.28515625" bestFit="1" customWidth="1"/>
    <col min="5" max="5" width="17.28515625" bestFit="1" customWidth="1"/>
    <col min="13" max="13" width="11.140625" customWidth="1"/>
    <col min="14" max="14" width="11.140625" bestFit="1" customWidth="1"/>
    <col min="16" max="16" width="13.85546875" bestFit="1" customWidth="1"/>
  </cols>
  <sheetData>
    <row r="1" spans="2:16" ht="78.75" customHeight="1" x14ac:dyDescent="0.25">
      <c r="B1" s="334" t="s">
        <v>149</v>
      </c>
      <c r="C1" s="334"/>
      <c r="D1" s="334"/>
      <c r="E1" s="334"/>
      <c r="F1" s="334"/>
      <c r="G1" s="334"/>
      <c r="H1" s="335"/>
      <c r="I1" s="335"/>
      <c r="J1" s="335"/>
      <c r="K1" s="335"/>
      <c r="L1" s="335"/>
      <c r="M1" s="335"/>
      <c r="N1" s="335"/>
      <c r="O1" s="144"/>
      <c r="P1" s="144"/>
    </row>
    <row r="2" spans="2:16" ht="42" customHeight="1" x14ac:dyDescent="0.25">
      <c r="B2" s="98" t="s">
        <v>155</v>
      </c>
      <c r="C2" s="94"/>
      <c r="D2" s="94"/>
      <c r="E2" s="98" t="s">
        <v>163</v>
      </c>
      <c r="F2" s="94"/>
      <c r="G2" s="94"/>
      <c r="H2" s="83"/>
      <c r="I2" s="83"/>
      <c r="J2" s="83"/>
      <c r="K2" s="83"/>
      <c r="L2" s="83"/>
      <c r="M2" s="179" t="s">
        <v>176</v>
      </c>
      <c r="N2" s="83"/>
      <c r="O2" s="144"/>
      <c r="P2" s="144"/>
    </row>
    <row r="3" spans="2:16" ht="30" customHeight="1" thickBot="1" x14ac:dyDescent="0.3">
      <c r="B3" s="81">
        <f>SUM(F7:K25)</f>
        <v>0</v>
      </c>
      <c r="C3" s="94"/>
      <c r="D3" s="94"/>
      <c r="E3" s="97">
        <f>SUM(P7:P25)</f>
        <v>0</v>
      </c>
      <c r="F3" s="94"/>
      <c r="G3" s="94"/>
      <c r="H3" s="83"/>
      <c r="I3" s="83"/>
      <c r="J3" s="83"/>
      <c r="K3" s="83"/>
      <c r="L3" s="83"/>
      <c r="M3" s="95">
        <v>0.17</v>
      </c>
      <c r="N3" s="83"/>
      <c r="O3" s="144"/>
      <c r="P3" s="144"/>
    </row>
    <row r="4" spans="2:16" ht="30.75" thickBot="1" x14ac:dyDescent="0.3">
      <c r="B4" s="322" t="s">
        <v>57</v>
      </c>
      <c r="C4" s="323" t="s">
        <v>0</v>
      </c>
      <c r="D4" s="323" t="s">
        <v>97</v>
      </c>
      <c r="E4" s="323" t="s">
        <v>98</v>
      </c>
      <c r="F4" s="347" t="s">
        <v>3</v>
      </c>
      <c r="G4" s="348"/>
      <c r="H4" s="348"/>
      <c r="I4" s="348"/>
      <c r="J4" s="348"/>
      <c r="K4" s="349"/>
      <c r="L4" s="324" t="s">
        <v>4</v>
      </c>
      <c r="M4" s="325" t="s">
        <v>268</v>
      </c>
      <c r="N4" s="325" t="s">
        <v>5</v>
      </c>
      <c r="O4" s="325" t="s">
        <v>164</v>
      </c>
      <c r="P4" s="326" t="s">
        <v>269</v>
      </c>
    </row>
    <row r="5" spans="2:16" ht="15.75" thickBot="1" x14ac:dyDescent="0.3">
      <c r="B5" s="104"/>
      <c r="C5" s="105"/>
      <c r="D5" s="105"/>
      <c r="E5" s="105"/>
      <c r="F5" s="105"/>
      <c r="G5" s="106" t="s">
        <v>122</v>
      </c>
      <c r="H5" s="105"/>
      <c r="I5" s="105"/>
      <c r="J5" s="105"/>
      <c r="K5" s="126"/>
      <c r="L5" s="126"/>
      <c r="M5" s="126"/>
      <c r="N5" s="126"/>
      <c r="O5" s="127"/>
      <c r="P5" s="128"/>
    </row>
    <row r="6" spans="2:16" ht="15.75" thickBot="1" x14ac:dyDescent="0.3">
      <c r="B6" s="107"/>
      <c r="C6" s="108"/>
      <c r="D6" s="108"/>
      <c r="E6" s="108"/>
      <c r="F6" s="14"/>
      <c r="G6" s="14"/>
      <c r="H6" s="14"/>
      <c r="I6" s="109" t="s">
        <v>224</v>
      </c>
      <c r="J6" s="110" t="s">
        <v>225</v>
      </c>
      <c r="K6" s="130"/>
      <c r="L6" s="39"/>
      <c r="M6" s="39"/>
      <c r="N6" s="39"/>
      <c r="O6" s="41"/>
      <c r="P6" s="42"/>
    </row>
    <row r="7" spans="2:16" ht="15.75" thickBot="1" x14ac:dyDescent="0.3">
      <c r="B7" s="310" t="s">
        <v>110</v>
      </c>
      <c r="C7" s="224" t="s">
        <v>118</v>
      </c>
      <c r="D7" s="29" t="s">
        <v>120</v>
      </c>
      <c r="E7" s="36" t="s">
        <v>121</v>
      </c>
      <c r="F7" s="67"/>
      <c r="G7" s="67"/>
      <c r="H7" s="67"/>
      <c r="I7" s="37"/>
      <c r="J7" s="40"/>
      <c r="K7" s="69"/>
      <c r="L7" s="129">
        <v>34.9</v>
      </c>
      <c r="M7" s="156">
        <v>20.939999999999998</v>
      </c>
      <c r="N7" s="140">
        <f>SUM(F7:K7)*M7</f>
        <v>0</v>
      </c>
      <c r="O7" s="55">
        <f>N7*$M$3</f>
        <v>0</v>
      </c>
      <c r="P7" s="173">
        <f>N7-O7</f>
        <v>0</v>
      </c>
    </row>
    <row r="8" spans="2:16" ht="15.75" thickBot="1" x14ac:dyDescent="0.3">
      <c r="B8" s="309" t="s">
        <v>112</v>
      </c>
      <c r="C8" s="242" t="s">
        <v>119</v>
      </c>
      <c r="D8" s="117" t="s">
        <v>120</v>
      </c>
      <c r="E8" s="327" t="s">
        <v>121</v>
      </c>
      <c r="F8" s="67"/>
      <c r="G8" s="67"/>
      <c r="H8" s="67"/>
      <c r="I8" s="328"/>
      <c r="J8" s="329"/>
      <c r="K8" s="69"/>
      <c r="L8" s="330">
        <v>34.9</v>
      </c>
      <c r="M8" s="276">
        <v>20.939999999999998</v>
      </c>
      <c r="N8" s="315">
        <f t="shared" ref="N8" si="0">SUM(F8:K8)*M8</f>
        <v>0</v>
      </c>
      <c r="O8" s="142">
        <f>N8*$M$3</f>
        <v>0</v>
      </c>
      <c r="P8" s="172">
        <f>N8-O8</f>
        <v>0</v>
      </c>
    </row>
    <row r="9" spans="2:16" ht="15.75" thickBot="1" x14ac:dyDescent="0.3">
      <c r="B9" s="100"/>
      <c r="C9" s="101"/>
      <c r="D9" s="101"/>
      <c r="E9" s="101"/>
      <c r="F9" s="101"/>
      <c r="G9" s="78" t="s">
        <v>123</v>
      </c>
      <c r="H9" s="101"/>
      <c r="I9" s="101"/>
      <c r="J9" s="101"/>
      <c r="K9" s="101"/>
      <c r="L9" s="101"/>
      <c r="M9" s="101"/>
      <c r="N9" s="317"/>
      <c r="O9" s="318"/>
      <c r="P9" s="319"/>
    </row>
    <row r="10" spans="2:16" ht="15.75" thickBot="1" x14ac:dyDescent="0.3">
      <c r="B10" s="113"/>
      <c r="C10" s="111"/>
      <c r="D10" s="111"/>
      <c r="E10" s="111"/>
      <c r="F10" s="114" t="s">
        <v>125</v>
      </c>
      <c r="G10" s="115" t="s">
        <v>126</v>
      </c>
      <c r="H10" s="115" t="s">
        <v>1</v>
      </c>
      <c r="I10" s="115" t="s">
        <v>31</v>
      </c>
      <c r="J10" s="115" t="s">
        <v>32</v>
      </c>
      <c r="K10" s="131" t="s">
        <v>2</v>
      </c>
      <c r="L10" s="130"/>
      <c r="M10" s="41"/>
      <c r="N10" s="141"/>
      <c r="O10" s="143"/>
      <c r="P10" s="143"/>
    </row>
    <row r="11" spans="2:16" ht="15.75" thickBot="1" x14ac:dyDescent="0.3">
      <c r="B11" s="34" t="s">
        <v>113</v>
      </c>
      <c r="C11" s="228" t="s">
        <v>127</v>
      </c>
      <c r="D11" s="38">
        <v>900</v>
      </c>
      <c r="E11" s="11" t="s">
        <v>124</v>
      </c>
      <c r="F11" s="12"/>
      <c r="G11" s="12"/>
      <c r="H11" s="12"/>
      <c r="I11" s="12"/>
      <c r="J11" s="12"/>
      <c r="K11" s="63"/>
      <c r="L11" s="132">
        <v>130</v>
      </c>
      <c r="M11" s="133">
        <v>78</v>
      </c>
      <c r="N11" s="140">
        <f t="shared" ref="N11:N13" si="1">SUM(F11:K11)*M11</f>
        <v>0</v>
      </c>
      <c r="O11" s="55">
        <f>N11*$M$3</f>
        <v>0</v>
      </c>
      <c r="P11" s="173">
        <f>N11-O11</f>
        <v>0</v>
      </c>
    </row>
    <row r="12" spans="2:16" ht="15.75" thickBot="1" x14ac:dyDescent="0.3">
      <c r="B12" s="34" t="s">
        <v>114</v>
      </c>
      <c r="C12" s="229" t="s">
        <v>128</v>
      </c>
      <c r="D12" s="38">
        <v>900</v>
      </c>
      <c r="E12" s="11" t="s">
        <v>124</v>
      </c>
      <c r="F12" s="12"/>
      <c r="G12" s="12"/>
      <c r="H12" s="12"/>
      <c r="I12" s="12"/>
      <c r="J12" s="12"/>
      <c r="K12" s="63"/>
      <c r="L12" s="64">
        <v>100</v>
      </c>
      <c r="M12" s="75">
        <v>60</v>
      </c>
      <c r="N12" s="140">
        <f t="shared" si="1"/>
        <v>0</v>
      </c>
      <c r="O12" s="47">
        <f>N12*$M$3</f>
        <v>0</v>
      </c>
      <c r="P12" s="167">
        <f>N12-O12</f>
        <v>0</v>
      </c>
    </row>
    <row r="13" spans="2:16" ht="15.75" thickBot="1" x14ac:dyDescent="0.3">
      <c r="B13" s="309" t="s">
        <v>200</v>
      </c>
      <c r="C13" s="234" t="s">
        <v>203</v>
      </c>
      <c r="D13" s="116" t="s">
        <v>201</v>
      </c>
      <c r="E13" s="232" t="s">
        <v>202</v>
      </c>
      <c r="F13" s="233"/>
      <c r="G13" s="233"/>
      <c r="H13" s="118"/>
      <c r="I13" s="118"/>
      <c r="J13" s="118"/>
      <c r="K13" s="119"/>
      <c r="L13" s="120">
        <v>170</v>
      </c>
      <c r="M13" s="121">
        <v>102</v>
      </c>
      <c r="N13" s="315">
        <f t="shared" si="1"/>
        <v>0</v>
      </c>
      <c r="O13" s="142">
        <f>N13*$M$3</f>
        <v>0</v>
      </c>
      <c r="P13" s="172">
        <f>N13-O13</f>
        <v>0</v>
      </c>
    </row>
    <row r="14" spans="2:16" ht="15.75" thickBot="1" x14ac:dyDescent="0.3">
      <c r="B14" s="76"/>
      <c r="C14" s="77"/>
      <c r="D14" s="77"/>
      <c r="E14" s="77"/>
      <c r="F14" s="77"/>
      <c r="G14" s="77" t="s">
        <v>129</v>
      </c>
      <c r="H14" s="77"/>
      <c r="I14" s="77"/>
      <c r="J14" s="77"/>
      <c r="K14" s="77"/>
      <c r="L14" s="77"/>
      <c r="M14" s="77"/>
      <c r="N14" s="321"/>
      <c r="O14" s="318"/>
      <c r="P14" s="319"/>
    </row>
    <row r="15" spans="2:16" ht="15.75" thickBot="1" x14ac:dyDescent="0.3">
      <c r="B15" s="43"/>
      <c r="C15" s="23"/>
      <c r="D15" s="23"/>
      <c r="E15" s="23"/>
      <c r="F15" s="23"/>
      <c r="G15" s="23"/>
      <c r="H15" s="23"/>
      <c r="I15" s="44" t="s">
        <v>31</v>
      </c>
      <c r="J15" s="134" t="s">
        <v>32</v>
      </c>
      <c r="K15" s="130"/>
      <c r="L15" s="41"/>
      <c r="M15" s="41"/>
      <c r="N15" s="141"/>
      <c r="O15" s="141"/>
      <c r="P15" s="143"/>
    </row>
    <row r="16" spans="2:16" x14ac:dyDescent="0.25">
      <c r="B16" s="350" t="s">
        <v>111</v>
      </c>
      <c r="C16" s="244" t="s">
        <v>130</v>
      </c>
      <c r="D16" s="4" t="s">
        <v>131</v>
      </c>
      <c r="E16" s="16" t="s">
        <v>133</v>
      </c>
      <c r="F16" s="69"/>
      <c r="G16" s="69"/>
      <c r="H16" s="69"/>
      <c r="I16" s="18"/>
      <c r="J16" s="17"/>
      <c r="K16" s="69"/>
      <c r="L16" s="135">
        <v>20</v>
      </c>
      <c r="M16" s="156">
        <v>12</v>
      </c>
      <c r="N16" s="140">
        <f t="shared" ref="N16:N17" si="2">SUM(F16:K16)*M16</f>
        <v>0</v>
      </c>
      <c r="O16" s="55">
        <f>N16*$M$3</f>
        <v>0</v>
      </c>
      <c r="P16" s="173">
        <f>N16-O16</f>
        <v>0</v>
      </c>
    </row>
    <row r="17" spans="2:16" ht="15.75" thickBot="1" x14ac:dyDescent="0.3">
      <c r="B17" s="351"/>
      <c r="C17" s="245" t="s">
        <v>130</v>
      </c>
      <c r="D17" s="33" t="s">
        <v>132</v>
      </c>
      <c r="E17" s="122" t="s">
        <v>134</v>
      </c>
      <c r="F17" s="69"/>
      <c r="G17" s="69"/>
      <c r="H17" s="69"/>
      <c r="I17" s="19"/>
      <c r="J17" s="25"/>
      <c r="K17" s="69"/>
      <c r="L17" s="123">
        <v>20</v>
      </c>
      <c r="M17" s="157">
        <v>12</v>
      </c>
      <c r="N17" s="315">
        <f t="shared" si="2"/>
        <v>0</v>
      </c>
      <c r="O17" s="142">
        <f>N17*$M$3</f>
        <v>0</v>
      </c>
      <c r="P17" s="172">
        <f>N17-O17</f>
        <v>0</v>
      </c>
    </row>
    <row r="18" spans="2:16" ht="15.75" thickBot="1" x14ac:dyDescent="0.3">
      <c r="B18" s="102"/>
      <c r="C18" s="103"/>
      <c r="D18" s="103"/>
      <c r="E18" s="103"/>
      <c r="F18" s="103"/>
      <c r="G18" s="77" t="s">
        <v>135</v>
      </c>
      <c r="H18" s="103"/>
      <c r="I18" s="103"/>
      <c r="J18" s="103"/>
      <c r="K18" s="103"/>
      <c r="L18" s="103"/>
      <c r="M18" s="103"/>
      <c r="N18" s="320"/>
      <c r="O18" s="318"/>
      <c r="P18" s="319"/>
    </row>
    <row r="19" spans="2:16" ht="15.75" thickBot="1" x14ac:dyDescent="0.3">
      <c r="B19" s="113"/>
      <c r="C19" s="111"/>
      <c r="D19" s="111"/>
      <c r="E19" s="111"/>
      <c r="F19" s="23"/>
      <c r="G19" s="23"/>
      <c r="H19" s="124" t="s">
        <v>136</v>
      </c>
      <c r="I19" s="136" t="s">
        <v>137</v>
      </c>
      <c r="J19" s="316"/>
      <c r="K19" s="111"/>
      <c r="L19" s="111"/>
      <c r="M19" s="111"/>
      <c r="N19" s="212"/>
      <c r="O19" s="212"/>
      <c r="P19" s="262"/>
    </row>
    <row r="20" spans="2:16" x14ac:dyDescent="0.25">
      <c r="B20" s="343" t="s">
        <v>115</v>
      </c>
      <c r="C20" s="205" t="s">
        <v>138</v>
      </c>
      <c r="D20" s="4" t="s">
        <v>140</v>
      </c>
      <c r="E20" s="16" t="s">
        <v>141</v>
      </c>
      <c r="F20" s="69"/>
      <c r="G20" s="69"/>
      <c r="H20" s="18"/>
      <c r="I20" s="17"/>
      <c r="J20" s="69"/>
      <c r="K20" s="69"/>
      <c r="L20" s="129">
        <v>20</v>
      </c>
      <c r="M20" s="137">
        <v>12</v>
      </c>
      <c r="N20" s="140">
        <f t="shared" ref="N20:N21" si="3">SUM(F20:K20)*M20</f>
        <v>0</v>
      </c>
      <c r="O20" s="55">
        <f>N20*$M$3</f>
        <v>0</v>
      </c>
      <c r="P20" s="173">
        <f>N20-O20</f>
        <v>0</v>
      </c>
    </row>
    <row r="21" spans="2:16" ht="15.75" thickBot="1" x14ac:dyDescent="0.3">
      <c r="B21" s="344"/>
      <c r="C21" s="230" t="s">
        <v>138</v>
      </c>
      <c r="D21" s="33" t="s">
        <v>139</v>
      </c>
      <c r="E21" s="33" t="s">
        <v>142</v>
      </c>
      <c r="F21" s="69"/>
      <c r="G21" s="69"/>
      <c r="H21" s="3"/>
      <c r="I21" s="3"/>
      <c r="J21" s="69"/>
      <c r="K21" s="69"/>
      <c r="L21" s="112">
        <v>20</v>
      </c>
      <c r="M21" s="125">
        <v>12</v>
      </c>
      <c r="N21" s="315">
        <f t="shared" si="3"/>
        <v>0</v>
      </c>
      <c r="O21" s="142">
        <f>N21*$M$3</f>
        <v>0</v>
      </c>
      <c r="P21" s="172">
        <f>N21-O21</f>
        <v>0</v>
      </c>
    </row>
    <row r="22" spans="2:16" ht="15.75" thickBot="1" x14ac:dyDescent="0.3">
      <c r="B22" s="100"/>
      <c r="C22" s="101"/>
      <c r="D22" s="101"/>
      <c r="E22" s="101"/>
      <c r="F22" s="101"/>
      <c r="G22" s="78" t="s">
        <v>143</v>
      </c>
      <c r="H22" s="101"/>
      <c r="I22" s="101"/>
      <c r="J22" s="101"/>
      <c r="K22" s="101"/>
      <c r="L22" s="101"/>
      <c r="M22" s="101"/>
      <c r="N22" s="317"/>
      <c r="O22" s="318"/>
      <c r="P22" s="319"/>
    </row>
    <row r="23" spans="2:16" ht="15.75" thickBot="1" x14ac:dyDescent="0.3">
      <c r="B23" s="43"/>
      <c r="C23" s="23"/>
      <c r="D23" s="23"/>
      <c r="E23" s="23"/>
      <c r="F23" s="23"/>
      <c r="G23" s="23"/>
      <c r="H23" s="23"/>
      <c r="I23" s="23"/>
      <c r="J23" s="13" t="s">
        <v>32</v>
      </c>
      <c r="K23" s="138" t="s">
        <v>2</v>
      </c>
      <c r="L23" s="316"/>
      <c r="M23" s="111"/>
      <c r="N23" s="212"/>
      <c r="O23" s="212"/>
      <c r="P23" s="262"/>
    </row>
    <row r="24" spans="2:16" ht="15.75" thickBot="1" x14ac:dyDescent="0.3">
      <c r="B24" s="32" t="s">
        <v>197</v>
      </c>
      <c r="C24" s="231" t="s">
        <v>198</v>
      </c>
      <c r="D24" s="11" t="s">
        <v>81</v>
      </c>
      <c r="E24" s="45" t="s">
        <v>199</v>
      </c>
      <c r="F24" s="69"/>
      <c r="G24" s="69"/>
      <c r="H24" s="69"/>
      <c r="I24" s="69"/>
      <c r="J24" s="73"/>
      <c r="K24" s="63"/>
      <c r="L24" s="139">
        <v>139</v>
      </c>
      <c r="M24" s="133">
        <v>83.399999999999991</v>
      </c>
      <c r="N24" s="140">
        <f t="shared" ref="N24" si="4">SUM(F24:K24)*M24</f>
        <v>0</v>
      </c>
      <c r="O24" s="55">
        <f>N24*$M$3</f>
        <v>0</v>
      </c>
      <c r="P24" s="173">
        <f>N24-O24</f>
        <v>0</v>
      </c>
    </row>
    <row r="25" spans="2:16" ht="15.75" thickBot="1" x14ac:dyDescent="0.3">
      <c r="B25" s="32" t="s">
        <v>116</v>
      </c>
      <c r="C25" s="231" t="s">
        <v>144</v>
      </c>
      <c r="D25" s="11" t="s">
        <v>66</v>
      </c>
      <c r="E25" s="45" t="s">
        <v>146</v>
      </c>
      <c r="F25" s="69"/>
      <c r="G25" s="69"/>
      <c r="H25" s="69"/>
      <c r="I25" s="69"/>
      <c r="J25" s="73"/>
      <c r="K25" s="63"/>
      <c r="L25" s="139">
        <v>119</v>
      </c>
      <c r="M25" s="133">
        <v>71.399999999999991</v>
      </c>
      <c r="N25" s="140">
        <f t="shared" ref="N25" si="5">SUM(F25:K25)*M25</f>
        <v>0</v>
      </c>
      <c r="O25" s="55">
        <f>N25*$M$3</f>
        <v>0</v>
      </c>
      <c r="P25" s="173">
        <f>N25-O25</f>
        <v>0</v>
      </c>
    </row>
    <row r="26" spans="2:16" ht="15.75" thickBot="1" x14ac:dyDescent="0.3">
      <c r="B26" s="32" t="s">
        <v>117</v>
      </c>
      <c r="C26" s="231" t="s">
        <v>145</v>
      </c>
      <c r="D26" s="11" t="s">
        <v>66</v>
      </c>
      <c r="E26" s="45" t="s">
        <v>146</v>
      </c>
      <c r="F26" s="216"/>
      <c r="G26" s="216"/>
      <c r="H26" s="216"/>
      <c r="I26" s="216"/>
      <c r="J26" s="22"/>
      <c r="K26" s="74"/>
      <c r="L26" s="65">
        <v>89</v>
      </c>
      <c r="M26" s="75">
        <v>53.4</v>
      </c>
      <c r="N26" s="93">
        <f t="shared" ref="N26" si="6">SUM(F26:K26)*M26</f>
        <v>0</v>
      </c>
      <c r="O26" s="48">
        <f>N26*$M$3</f>
        <v>0</v>
      </c>
      <c r="P26" s="155">
        <f>N26-O26</f>
        <v>0</v>
      </c>
    </row>
    <row r="27" spans="2:16" x14ac:dyDescent="0.25">
      <c r="B27" s="35"/>
    </row>
    <row r="28" spans="2:16" x14ac:dyDescent="0.25">
      <c r="B28" s="35"/>
    </row>
    <row r="29" spans="2:16" x14ac:dyDescent="0.25">
      <c r="B29" s="35"/>
    </row>
    <row r="30" spans="2:16" x14ac:dyDescent="0.25">
      <c r="B30" s="35"/>
    </row>
    <row r="31" spans="2:16" x14ac:dyDescent="0.25">
      <c r="B31" s="35"/>
    </row>
    <row r="32" spans="2:16" x14ac:dyDescent="0.25">
      <c r="B32" s="35"/>
    </row>
    <row r="33" spans="2:2" x14ac:dyDescent="0.25">
      <c r="B33" s="35"/>
    </row>
    <row r="34" spans="2:2" x14ac:dyDescent="0.25">
      <c r="B34" s="35"/>
    </row>
    <row r="35" spans="2:2" x14ac:dyDescent="0.25">
      <c r="B35" s="35"/>
    </row>
    <row r="36" spans="2:2" x14ac:dyDescent="0.25">
      <c r="B36" s="35"/>
    </row>
  </sheetData>
  <mergeCells count="5">
    <mergeCell ref="H1:N1"/>
    <mergeCell ref="B1:G1"/>
    <mergeCell ref="B20:B21"/>
    <mergeCell ref="F4:K4"/>
    <mergeCell ref="B16:B17"/>
  </mergeCells>
  <pageMargins left="0.25" right="0.25" top="0.75" bottom="0.75" header="0.3" footer="0.3"/>
  <pageSetup paperSize="9" scale="8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PRILBY</vt:lpstr>
      <vt:lpstr>OKULIARE</vt:lpstr>
      <vt:lpstr>DOPLNKY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2020-03-18T08:55:14Z</cp:lastPrinted>
  <dcterms:created xsi:type="dcterms:W3CDTF">2020-02-03T13:51:29Z</dcterms:created>
  <dcterms:modified xsi:type="dcterms:W3CDTF">2021-02-24T10:53:37Z</dcterms:modified>
</cp:coreProperties>
</file>