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tton\Dropbox\admin sk\ZIMA 2526\DOKUMENTY SK\HARDWARE 2526\RACE KLUB\"/>
    </mc:Choice>
  </mc:AlternateContent>
  <xr:revisionPtr revIDLastSave="0" documentId="13_ncr:1_{F4C46AAD-29B5-432F-A0C5-1035CE2F2D95}" xr6:coauthVersionLast="47" xr6:coauthVersionMax="47" xr10:uidLastSave="{00000000-0000-0000-0000-000000000000}"/>
  <bookViews>
    <workbookView xWindow="-108" yWindow="-108" windowWidth="23256" windowHeight="12576" xr2:uid="{0D518B22-22DE-4EE6-89EE-987423BB1C66}"/>
  </bookViews>
  <sheets>
    <sheet name="formular" sheetId="1" r:id="rId1"/>
    <sheet name="pomocne tabulky" sheetId="2" r:id="rId2"/>
  </sheets>
  <definedNames>
    <definedName name="_xlnm._FilterDatabase" localSheetId="0" hidden="1">formular!$A$29:$Z$202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1" l="1"/>
  <c r="H109" i="1"/>
  <c r="H110" i="1"/>
  <c r="H107" i="1"/>
  <c r="H101" i="1"/>
  <c r="H102" i="1"/>
  <c r="H103" i="1"/>
  <c r="H104" i="1"/>
  <c r="H105" i="1"/>
  <c r="H100" i="1"/>
  <c r="H73" i="1"/>
  <c r="H203" i="1" l="1"/>
  <c r="E203" i="1" s="1"/>
  <c r="H199" i="1"/>
  <c r="E199" i="1" s="1"/>
  <c r="H200" i="1"/>
  <c r="H193" i="1"/>
  <c r="E193" i="1" s="1"/>
  <c r="H194" i="1"/>
  <c r="H75" i="1"/>
  <c r="E75" i="1" s="1"/>
  <c r="H35" i="1" l="1"/>
  <c r="E35" i="1" s="1"/>
  <c r="H36" i="1"/>
  <c r="E36" i="1" s="1"/>
  <c r="H37" i="1"/>
  <c r="E37" i="1" s="1"/>
  <c r="H168" i="1"/>
  <c r="E168" i="1" s="1"/>
  <c r="H155" i="1"/>
  <c r="H156" i="1"/>
  <c r="H157" i="1"/>
  <c r="H202" i="1" l="1"/>
  <c r="E202" i="1" s="1"/>
  <c r="H201" i="1"/>
  <c r="E201" i="1" s="1"/>
  <c r="E200" i="1"/>
  <c r="H198" i="1"/>
  <c r="E198" i="1" s="1"/>
  <c r="H197" i="1"/>
  <c r="E197" i="1" s="1"/>
  <c r="H196" i="1"/>
  <c r="E196" i="1" s="1"/>
  <c r="H195" i="1"/>
  <c r="E195" i="1" s="1"/>
  <c r="E194" i="1"/>
  <c r="H192" i="1"/>
  <c r="E192" i="1" s="1"/>
  <c r="H191" i="1"/>
  <c r="E191" i="1" s="1"/>
  <c r="H190" i="1"/>
  <c r="E190" i="1" s="1"/>
  <c r="H189" i="1"/>
  <c r="E189" i="1" s="1"/>
  <c r="H188" i="1"/>
  <c r="E188" i="1" s="1"/>
  <c r="H186" i="1"/>
  <c r="E186" i="1" s="1"/>
  <c r="H185" i="1"/>
  <c r="E185" i="1" s="1"/>
  <c r="H184" i="1"/>
  <c r="E184" i="1" s="1"/>
  <c r="H182" i="1"/>
  <c r="E182" i="1" s="1"/>
  <c r="H181" i="1"/>
  <c r="E181" i="1" s="1"/>
  <c r="H179" i="1"/>
  <c r="E179" i="1" s="1"/>
  <c r="H178" i="1"/>
  <c r="E178" i="1" s="1"/>
  <c r="H177" i="1"/>
  <c r="E177" i="1" s="1"/>
  <c r="H175" i="1"/>
  <c r="E175" i="1" s="1"/>
  <c r="H173" i="1"/>
  <c r="E173" i="1" s="1"/>
  <c r="H171" i="1"/>
  <c r="E171" i="1" s="1"/>
  <c r="H170" i="1"/>
  <c r="E170" i="1" s="1"/>
  <c r="H167" i="1"/>
  <c r="E167" i="1" s="1"/>
  <c r="H166" i="1"/>
  <c r="E166" i="1" s="1"/>
  <c r="H165" i="1"/>
  <c r="E165" i="1" s="1"/>
  <c r="H163" i="1"/>
  <c r="E163" i="1" s="1"/>
  <c r="H162" i="1"/>
  <c r="E162" i="1" s="1"/>
  <c r="H161" i="1"/>
  <c r="E161" i="1" s="1"/>
  <c r="H160" i="1"/>
  <c r="E160" i="1" s="1"/>
  <c r="H158" i="1"/>
  <c r="E158" i="1" s="1"/>
  <c r="H154" i="1"/>
  <c r="E154" i="1" s="1"/>
  <c r="H152" i="1"/>
  <c r="E152" i="1" s="1"/>
  <c r="H151" i="1"/>
  <c r="E151" i="1" s="1"/>
  <c r="H150" i="1"/>
  <c r="E150" i="1" s="1"/>
  <c r="H148" i="1"/>
  <c r="E148" i="1" s="1"/>
  <c r="H147" i="1"/>
  <c r="E147" i="1" s="1"/>
  <c r="H146" i="1"/>
  <c r="E146" i="1" s="1"/>
  <c r="H144" i="1"/>
  <c r="E144" i="1" s="1"/>
  <c r="H142" i="1"/>
  <c r="E142" i="1" s="1"/>
  <c r="H141" i="1"/>
  <c r="E141" i="1" s="1"/>
  <c r="H139" i="1"/>
  <c r="E139" i="1" s="1"/>
  <c r="H138" i="1"/>
  <c r="E138" i="1" s="1"/>
  <c r="H137" i="1"/>
  <c r="E137" i="1" s="1"/>
  <c r="H135" i="1"/>
  <c r="E135" i="1" s="1"/>
  <c r="H134" i="1"/>
  <c r="E134" i="1" s="1"/>
  <c r="H133" i="1"/>
  <c r="E133" i="1" s="1"/>
  <c r="H132" i="1"/>
  <c r="E132" i="1" s="1"/>
  <c r="H130" i="1"/>
  <c r="E130" i="1" s="1"/>
  <c r="H128" i="1"/>
  <c r="E128" i="1" s="1"/>
  <c r="H127" i="1"/>
  <c r="E127" i="1" s="1"/>
  <c r="H126" i="1"/>
  <c r="E126" i="1" s="1"/>
  <c r="H124" i="1"/>
  <c r="E124" i="1" s="1"/>
  <c r="H123" i="1"/>
  <c r="E123" i="1" s="1"/>
  <c r="H122" i="1"/>
  <c r="E122" i="1" s="1"/>
  <c r="H121" i="1"/>
  <c r="E121" i="1" s="1"/>
  <c r="H119" i="1"/>
  <c r="E119" i="1" s="1"/>
  <c r="H117" i="1"/>
  <c r="E117" i="1" s="1"/>
  <c r="H115" i="1"/>
  <c r="E115" i="1" s="1"/>
  <c r="H114" i="1"/>
  <c r="E114" i="1" s="1"/>
  <c r="H112" i="1"/>
  <c r="E112" i="1" s="1"/>
  <c r="E110" i="1"/>
  <c r="E109" i="1"/>
  <c r="E108" i="1"/>
  <c r="E107" i="1"/>
  <c r="E105" i="1"/>
  <c r="E104" i="1"/>
  <c r="E103" i="1"/>
  <c r="E102" i="1"/>
  <c r="E101" i="1"/>
  <c r="E100" i="1"/>
  <c r="H98" i="1"/>
  <c r="E98" i="1" s="1"/>
  <c r="H97" i="1"/>
  <c r="E97" i="1" s="1"/>
  <c r="H96" i="1"/>
  <c r="E96" i="1" s="1"/>
  <c r="H95" i="1"/>
  <c r="E95" i="1" s="1"/>
  <c r="H94" i="1"/>
  <c r="E94" i="1" s="1"/>
  <c r="H93" i="1"/>
  <c r="E93" i="1" s="1"/>
  <c r="H91" i="1"/>
  <c r="E91" i="1" s="1"/>
  <c r="H89" i="1"/>
  <c r="E89" i="1" s="1"/>
  <c r="H88" i="1"/>
  <c r="E88" i="1" s="1"/>
  <c r="H87" i="1"/>
  <c r="E87" i="1" s="1"/>
  <c r="H86" i="1"/>
  <c r="E86" i="1" s="1"/>
  <c r="H84" i="1"/>
  <c r="E84" i="1" s="1"/>
  <c r="H82" i="1"/>
  <c r="E82" i="1" s="1"/>
  <c r="H81" i="1"/>
  <c r="E81" i="1" s="1"/>
  <c r="H80" i="1"/>
  <c r="E80" i="1" s="1"/>
  <c r="H79" i="1"/>
  <c r="E79" i="1" s="1"/>
  <c r="H77" i="1"/>
  <c r="E77" i="1" s="1"/>
  <c r="H76" i="1"/>
  <c r="E76" i="1" s="1"/>
  <c r="H72" i="1"/>
  <c r="E72" i="1" s="1"/>
  <c r="H70" i="1"/>
  <c r="E70" i="1" s="1"/>
  <c r="H69" i="1"/>
  <c r="E69" i="1" s="1"/>
  <c r="H68" i="1"/>
  <c r="E68" i="1" s="1"/>
  <c r="H67" i="1"/>
  <c r="E67" i="1" s="1"/>
  <c r="H65" i="1"/>
  <c r="E65" i="1" s="1"/>
  <c r="H64" i="1"/>
  <c r="E64" i="1" s="1"/>
  <c r="H63" i="1"/>
  <c r="E63" i="1" s="1"/>
  <c r="H61" i="1"/>
  <c r="E61" i="1" s="1"/>
  <c r="H60" i="1"/>
  <c r="E60" i="1" s="1"/>
  <c r="H58" i="1"/>
  <c r="E58" i="1" s="1"/>
  <c r="H57" i="1"/>
  <c r="E57" i="1" s="1"/>
  <c r="H55" i="1"/>
  <c r="E55" i="1" s="1"/>
  <c r="H53" i="1"/>
  <c r="E53" i="1" s="1"/>
  <c r="H51" i="1"/>
  <c r="E51" i="1" s="1"/>
  <c r="H50" i="1"/>
  <c r="E50" i="1" s="1"/>
  <c r="H48" i="1"/>
  <c r="E48" i="1" s="1"/>
  <c r="H47" i="1"/>
  <c r="E47" i="1" s="1"/>
  <c r="H45" i="1"/>
  <c r="E45" i="1" s="1"/>
  <c r="H44" i="1"/>
  <c r="E44" i="1" s="1"/>
  <c r="H42" i="1"/>
  <c r="E42" i="1" s="1"/>
  <c r="H41" i="1"/>
  <c r="E41" i="1" s="1"/>
  <c r="H39" i="1"/>
  <c r="E39" i="1" s="1"/>
  <c r="H33" i="1"/>
  <c r="E33" i="1" s="1"/>
  <c r="H32" i="1"/>
  <c r="E32" i="1" s="1"/>
  <c r="H31" i="1"/>
  <c r="E31" i="1" s="1"/>
  <c r="H30" i="1"/>
  <c r="H205" i="1" l="1"/>
  <c r="E30" i="1"/>
  <c r="E205" i="1" s="1"/>
</calcChain>
</file>

<file path=xl/sharedStrings.xml><?xml version="1.0" encoding="utf-8"?>
<sst xmlns="http://schemas.openxmlformats.org/spreadsheetml/2006/main" count="866" uniqueCount="546">
  <si>
    <t>Dodavatel :</t>
  </si>
  <si>
    <t>Bretton s.r.o.</t>
  </si>
  <si>
    <t>Bělčická 2841</t>
  </si>
  <si>
    <t>141 00 Praha 4</t>
  </si>
  <si>
    <t>IČ : 45275149</t>
  </si>
  <si>
    <t>DIČ : CZ45275149</t>
  </si>
  <si>
    <t>Obch. zástupce :</t>
  </si>
  <si>
    <t>Odběratel :</t>
  </si>
  <si>
    <t>(fakturační adresa)</t>
  </si>
  <si>
    <t>včetně IČO a DIČ</t>
  </si>
  <si>
    <t>Dodací adresa :</t>
  </si>
  <si>
    <t xml:space="preserve">včetně tel. </t>
  </si>
  <si>
    <t xml:space="preserve">e-mail pro  zasílání </t>
  </si>
  <si>
    <t xml:space="preserve">faktur : </t>
  </si>
  <si>
    <t>Termín dodání :</t>
  </si>
  <si>
    <t xml:space="preserve">Objednávka dne : </t>
  </si>
  <si>
    <t xml:space="preserve">Poznámka : </t>
  </si>
  <si>
    <t>Produkt</t>
  </si>
  <si>
    <t>Kód</t>
  </si>
  <si>
    <t>HERO ATHLETE FIS SL</t>
  </si>
  <si>
    <t>RANAL01</t>
  </si>
  <si>
    <t>RRNAL03</t>
  </si>
  <si>
    <t>RRNAL01</t>
  </si>
  <si>
    <t>RRNAL02</t>
  </si>
  <si>
    <t>HERO ATHLETE SL</t>
  </si>
  <si>
    <t>RRNAI01</t>
  </si>
  <si>
    <t>HERO ATHLETE FIS GS</t>
  </si>
  <si>
    <t>RRNGM02</t>
  </si>
  <si>
    <t>RRNGM01</t>
  </si>
  <si>
    <t>RRNGL01</t>
  </si>
  <si>
    <t>RRNGL02</t>
  </si>
  <si>
    <t>HERO ATHLETE GS</t>
  </si>
  <si>
    <t>RRNGB02</t>
  </si>
  <si>
    <t>RRNGB01</t>
  </si>
  <si>
    <t>RRNDP02</t>
  </si>
  <si>
    <t>RRNDP01</t>
  </si>
  <si>
    <t>HERO ATHLETE FIS SUPER G</t>
  </si>
  <si>
    <t>RRLSA01</t>
  </si>
  <si>
    <t>RRLSB01</t>
  </si>
  <si>
    <t xml:space="preserve">HERO MASTER </t>
  </si>
  <si>
    <t>RRNHG02</t>
  </si>
  <si>
    <t>RRNHG01</t>
  </si>
  <si>
    <t>RRNHE02</t>
  </si>
  <si>
    <t>RRNHE01</t>
  </si>
  <si>
    <t>HERO ATHLETE PRO</t>
  </si>
  <si>
    <t>RRNAF02</t>
  </si>
  <si>
    <t>RRNAF04</t>
  </si>
  <si>
    <t>RRNDR01</t>
  </si>
  <si>
    <t>RRNDR02</t>
  </si>
  <si>
    <t>RRNDR03</t>
  </si>
  <si>
    <t>RRNDR05</t>
  </si>
  <si>
    <t>RRNAV01</t>
  </si>
  <si>
    <t>HERO JR</t>
  </si>
  <si>
    <t>RRNBB01</t>
  </si>
  <si>
    <t>RRNBB02</t>
  </si>
  <si>
    <t>RBN9240</t>
  </si>
  <si>
    <t>HERO WORLD CUP ZC - M.GREY</t>
  </si>
  <si>
    <t>RBN9270</t>
  </si>
  <si>
    <t>HERO WORLD CUP ZA+ - M.GREY</t>
  </si>
  <si>
    <t>RBN9250</t>
  </si>
  <si>
    <t>HERO WORLD CUP ZB - M.GREY</t>
  </si>
  <si>
    <t>RBN9300</t>
  </si>
  <si>
    <t>HERO WORLD CUP Z SOFT+ -M.GREY</t>
  </si>
  <si>
    <t>RBN9260</t>
  </si>
  <si>
    <t>RBN9280</t>
  </si>
  <si>
    <t>HERO WORLD CUP ZJ+ - M.GREY</t>
  </si>
  <si>
    <t>HERO WORLD CUP 120 LV - M.GREY</t>
  </si>
  <si>
    <t>HERO WORLD CUP 110 MV - M.GREY</t>
  </si>
  <si>
    <t>RBN9090</t>
  </si>
  <si>
    <t>HERO JR 65 - METEOR GREY</t>
  </si>
  <si>
    <t>HERO WORLD CUP 110 SC - METEOR</t>
  </si>
  <si>
    <t>HERO WORLD CUP 90 SC - METEOR</t>
  </si>
  <si>
    <t>HERO WORLD CUP 70 SC - METEOR</t>
  </si>
  <si>
    <t>0TU</t>
  </si>
  <si>
    <t>RDL1000</t>
  </si>
  <si>
    <t>HERO CAK GREEN LIGHT</t>
  </si>
  <si>
    <t>RDL1010</t>
  </si>
  <si>
    <t>HERO CARBON</t>
  </si>
  <si>
    <t>RDL1020</t>
  </si>
  <si>
    <t>HERO GS-SG</t>
  </si>
  <si>
    <t>RDL1030</t>
  </si>
  <si>
    <t>HERO SL</t>
  </si>
  <si>
    <t>090</t>
  </si>
  <si>
    <t>095</t>
  </si>
  <si>
    <t>RDL6000</t>
  </si>
  <si>
    <t>HERO GS-SG JR</t>
  </si>
  <si>
    <t>RDL6010</t>
  </si>
  <si>
    <t>HERO SL JR</t>
  </si>
  <si>
    <t>RDL6020</t>
  </si>
  <si>
    <t>HERO ATHLETE JR</t>
  </si>
  <si>
    <t>HERO WORLD CUP 140 LV - M.GREY - 97 mm</t>
  </si>
  <si>
    <t>HERO WORLD CUP 130 MV - M.GREY - 100 mm</t>
  </si>
  <si>
    <t>FCJF001</t>
  </si>
  <si>
    <t>CHILDREN BOOT ADAPTER KIT</t>
  </si>
  <si>
    <t>Adaptér do viazania nx7, nx10 pre lyžiarky 21,5 a menšie</t>
  </si>
  <si>
    <t>054</t>
  </si>
  <si>
    <t>056</t>
  </si>
  <si>
    <t>058</t>
  </si>
  <si>
    <t>060</t>
  </si>
  <si>
    <t>RKLH102</t>
  </si>
  <si>
    <t>RKLH101</t>
  </si>
  <si>
    <t>HERO GIANT IMPACTS FIS WHITE</t>
  </si>
  <si>
    <t>RKLH103</t>
  </si>
  <si>
    <t>HERO GIANT IMPACTS FIS RED</t>
  </si>
  <si>
    <t>RKLH104</t>
  </si>
  <si>
    <t>HERO GIANT IMPACTS FIS BLUE</t>
  </si>
  <si>
    <t>SM</t>
  </si>
  <si>
    <t>ML</t>
  </si>
  <si>
    <t>LXL</t>
  </si>
  <si>
    <t>RKLH105</t>
  </si>
  <si>
    <t>RKLH106</t>
  </si>
  <si>
    <t>RKLH107</t>
  </si>
  <si>
    <t>RKLC100</t>
  </si>
  <si>
    <t>HERO CHINGUARD GREEN LIGHT</t>
  </si>
  <si>
    <t>XS</t>
  </si>
  <si>
    <t>RKLH500</t>
  </si>
  <si>
    <t>HERO KIDS IMPACTS WHITE</t>
  </si>
  <si>
    <t>RKLH501</t>
  </si>
  <si>
    <t>HERO KIDS IMPACTS RED</t>
  </si>
  <si>
    <t>PALICE</t>
  </si>
  <si>
    <t xml:space="preserve">HELMY  </t>
  </si>
  <si>
    <t>HELMY JUNIOR</t>
  </si>
  <si>
    <t>PALICE JUNIOR</t>
  </si>
  <si>
    <t>RKNHR01</t>
  </si>
  <si>
    <t>S</t>
  </si>
  <si>
    <t>M</t>
  </si>
  <si>
    <t>L</t>
  </si>
  <si>
    <t>XL</t>
  </si>
  <si>
    <t>s chráničom</t>
  </si>
  <si>
    <t>chránič kompatibilný so všetkými helmami</t>
  </si>
  <si>
    <t>CHRÁNIČ PRE HELMY</t>
  </si>
  <si>
    <t>RKLG500</t>
  </si>
  <si>
    <t>RAFFISH HERO HOT RED</t>
  </si>
  <si>
    <t>RKLG501</t>
  </si>
  <si>
    <t>RAFFISH  HERO GREEN</t>
  </si>
  <si>
    <t>RKMGI01</t>
  </si>
  <si>
    <t>TORIC HERO HOT RED</t>
  </si>
  <si>
    <t>OKULIARE</t>
  </si>
  <si>
    <t>OKULIARE JUNIOR</t>
  </si>
  <si>
    <t>RKHG601</t>
  </si>
  <si>
    <t>RKHG602</t>
  </si>
  <si>
    <t>RKHG603</t>
  </si>
  <si>
    <t>RKHG604</t>
  </si>
  <si>
    <t>RKMGI04</t>
  </si>
  <si>
    <t>RKMGI05</t>
  </si>
  <si>
    <t>RKMGI06</t>
  </si>
  <si>
    <t>RKLB107</t>
  </si>
  <si>
    <t>HERO SKI WHEELED 2/3P 210</t>
  </si>
  <si>
    <t>RKLB106</t>
  </si>
  <si>
    <t>HERO SKI BAG 2/3P ADJU 190/220</t>
  </si>
  <si>
    <t>RKLB108</t>
  </si>
  <si>
    <t>HERO SKI BAG 4P 240</t>
  </si>
  <si>
    <t>RKLB105</t>
  </si>
  <si>
    <t>HERO JUNIOR SKI BAG 170CM</t>
  </si>
  <si>
    <t>RKLB100</t>
  </si>
  <si>
    <t>HERO HEATING ATHL BAG G/L 230V</t>
  </si>
  <si>
    <t>RKLB103</t>
  </si>
  <si>
    <t>HERO BOOT PRO</t>
  </si>
  <si>
    <t>RKLB104</t>
  </si>
  <si>
    <t>HERO COMPACT BOOT PACK</t>
  </si>
  <si>
    <t>RKLB109</t>
  </si>
  <si>
    <t>HERO DUAL BOOT BAG</t>
  </si>
  <si>
    <t>RKLB101</t>
  </si>
  <si>
    <t>HERO ATHLETES BAG</t>
  </si>
  <si>
    <t>RKLB112</t>
  </si>
  <si>
    <t>HERO HEATED BAG 230V</t>
  </si>
  <si>
    <t>RKLB102</t>
  </si>
  <si>
    <t>HERO SMALL ATHLETES BAG</t>
  </si>
  <si>
    <t>RKLB110</t>
  </si>
  <si>
    <t>HERO CABIN BAG</t>
  </si>
  <si>
    <t>RKLB111</t>
  </si>
  <si>
    <t>HERO EXPLORER BAG</t>
  </si>
  <si>
    <t>VAKY</t>
  </si>
  <si>
    <t>FCLBP02</t>
  </si>
  <si>
    <t>PX 18 WC ROCKERACE HOT RED - vázání</t>
  </si>
  <si>
    <t>FCLBS04</t>
  </si>
  <si>
    <t>FCMBS02</t>
  </si>
  <si>
    <t>SPX 14 ROCKERACE GW BLACK RED - vázání</t>
  </si>
  <si>
    <t>FCLBS02</t>
  </si>
  <si>
    <t>SPX 15 ROCKERACE HOT RED - vázání</t>
  </si>
  <si>
    <t>RACE MASTER</t>
  </si>
  <si>
    <t>FCNBS02</t>
  </si>
  <si>
    <t>SPX 15 ROCKERACE BLACK MASTER - vázání</t>
  </si>
  <si>
    <t>RACE PRO (PRO PODLOŽKA)</t>
  </si>
  <si>
    <t>FCLAS06</t>
  </si>
  <si>
    <t>FCNAS16</t>
  </si>
  <si>
    <t>FCLAN03</t>
  </si>
  <si>
    <t>NX 10 GW B73 BLACK HOT RED - vázání</t>
  </si>
  <si>
    <t>FCLAN05</t>
  </si>
  <si>
    <t>NX 7 GW B73 BLACK HOT RED - vázání</t>
  </si>
  <si>
    <t>RACE (OPEN)</t>
  </si>
  <si>
    <t>FCLAN04</t>
  </si>
  <si>
    <t>NX 7 GW LIFTER B73 BLK HOT RED - vázání</t>
  </si>
  <si>
    <t>LYŽIARKY - HERO WORL CUP (97, 100 mm)</t>
  </si>
  <si>
    <t>LYŽIARKY - RACE JUNIOR</t>
  </si>
  <si>
    <t>LYŽIARKY  pre najmenších</t>
  </si>
  <si>
    <r>
      <rPr>
        <b/>
        <sz val="14"/>
        <color theme="0"/>
        <rFont val="Calibri"/>
        <family val="2"/>
        <charset val="238"/>
      </rPr>
      <t>VIAZANIA</t>
    </r>
    <r>
      <rPr>
        <b/>
        <sz val="11"/>
        <color theme="0"/>
        <rFont val="Calibri"/>
        <family val="2"/>
        <charset val="238"/>
      </rPr>
      <t xml:space="preserve">   RACE SPX (R22 PODLOŽKA)</t>
    </r>
  </si>
  <si>
    <t>Orsag Peter</t>
  </si>
  <si>
    <t>LIFTR - PODLOŽKY POD VÁZÁNÍ</t>
  </si>
  <si>
    <t>FCIF001</t>
  </si>
  <si>
    <t>L2 LIFTR 1MM PX18/SPX15 RKR - vázání</t>
  </si>
  <si>
    <t>FCIF002</t>
  </si>
  <si>
    <t>L2 LIFTR 3MM PX18/SPX15 RKR+SC - liftr pod vázání</t>
  </si>
  <si>
    <t>FCIF003</t>
  </si>
  <si>
    <t>L2 LIFTR 5MM PX18/SPX15 RKR+SC - liftr pod vázání</t>
  </si>
  <si>
    <t>FCIF004</t>
  </si>
  <si>
    <t>L2 LIFTR 1MM SPX12/14 RKR - vázání</t>
  </si>
  <si>
    <t>FCIF005</t>
  </si>
  <si>
    <t>L2 LIFTR 3MM SPX12/14 RKR+SC - liftr pod vázání</t>
  </si>
  <si>
    <t>FCIF006</t>
  </si>
  <si>
    <t>L2 LIFTR 5MM SPX12/14 RKR+SC - liftr pod vázání</t>
  </si>
  <si>
    <r>
      <rPr>
        <b/>
        <sz val="14"/>
        <rFont val="Arial"/>
        <family val="2"/>
        <charset val="238"/>
      </rPr>
      <t>LYŽIARKY</t>
    </r>
    <r>
      <rPr>
        <b/>
        <sz val="10"/>
        <rFont val="Arial"/>
        <family val="2"/>
        <charset val="238"/>
      </rPr>
      <t xml:space="preserve">   - HERO WORLD CUP SC (92mm) </t>
    </r>
  </si>
  <si>
    <t>RKMP200</t>
  </si>
  <si>
    <t>FLEXVENT VEST SR</t>
  </si>
  <si>
    <t>RKMP400</t>
  </si>
  <si>
    <t>FLEXVENT VEST SR W</t>
  </si>
  <si>
    <t>RKMP201</t>
  </si>
  <si>
    <t>FLEXVENT STRAP SR</t>
  </si>
  <si>
    <t>RKMP502</t>
  </si>
  <si>
    <t>FLEXVENT VEST KIDS RED</t>
  </si>
  <si>
    <t>RKMP503</t>
  </si>
  <si>
    <t>FLEXVENT VEST KIDS AQUA</t>
  </si>
  <si>
    <t>RKMP501</t>
  </si>
  <si>
    <t>FLEXVENT STRAP JR</t>
  </si>
  <si>
    <t>RKMP500</t>
  </si>
  <si>
    <t>FLEXVENT VEST JR</t>
  </si>
  <si>
    <t>RKLP100</t>
  </si>
  <si>
    <t>HERO LEG PROTECTION SR</t>
  </si>
  <si>
    <t>RKLP101</t>
  </si>
  <si>
    <t>HERO LEG PROTECTION JR</t>
  </si>
  <si>
    <t>RKLP102</t>
  </si>
  <si>
    <t>HERO HAND PROTECTION</t>
  </si>
  <si>
    <t>RKLP103</t>
  </si>
  <si>
    <t>RKLP104</t>
  </si>
  <si>
    <t>CHRÁNIČE</t>
  </si>
  <si>
    <t>Cena 1 s DPH</t>
  </si>
  <si>
    <t>Hodnota</t>
  </si>
  <si>
    <t>spolu</t>
  </si>
  <si>
    <t>Hodnota s DPH</t>
  </si>
  <si>
    <t>FIS lyže, muži</t>
  </si>
  <si>
    <t>FIS lyže, ženy</t>
  </si>
  <si>
    <t>info</t>
  </si>
  <si>
    <t>FIS SG lyže pre U16</t>
  </si>
  <si>
    <t>SG lyže žiaci</t>
  </si>
  <si>
    <t>DIN</t>
  </si>
  <si>
    <t>10 - 18</t>
  </si>
  <si>
    <t>7 -15</t>
  </si>
  <si>
    <t>3,5 - 12,  pre R22 podložku</t>
  </si>
  <si>
    <t>5 -14</t>
  </si>
  <si>
    <t>7 - 15</t>
  </si>
  <si>
    <t>3,5 - 12, pre PRO podložku</t>
  </si>
  <si>
    <t>3,5 - 11</t>
  </si>
  <si>
    <t>3 - 10</t>
  </si>
  <si>
    <t xml:space="preserve">2 - 7 </t>
  </si>
  <si>
    <t>muži slalom</t>
  </si>
  <si>
    <t>ženy slalom, muži obrák</t>
  </si>
  <si>
    <t>ženy obrák</t>
  </si>
  <si>
    <t>juniory (92 mm + je širší členok)</t>
  </si>
  <si>
    <t>st. žiaci, juniori (97 mm)</t>
  </si>
  <si>
    <t>ml žiaci / starší žiaci (97mm)</t>
  </si>
  <si>
    <t>mladší žiaci (97mm)</t>
  </si>
  <si>
    <t>predžiaci (97mm)</t>
  </si>
  <si>
    <t>balenie s 3 zorníkmi</t>
  </si>
  <si>
    <t>balenie s 2 zorníkmi</t>
  </si>
  <si>
    <t>chránič chrbta, vesta pre dospelých</t>
  </si>
  <si>
    <t>chránič chrbta, vesta pre ženy</t>
  </si>
  <si>
    <t>chránič chrbta, s popruhmy pre dospelých</t>
  </si>
  <si>
    <t>chránič chrbta, s popruhmy pre JR</t>
  </si>
  <si>
    <t>chránič chrbta, vesta pre deti</t>
  </si>
  <si>
    <t>chránič chrbta, s popruhmy pre deti</t>
  </si>
  <si>
    <t>chránič nôh pre dospelých</t>
  </si>
  <si>
    <t>chránič nôh pre deti</t>
  </si>
  <si>
    <t>chránič rúk predlaktie  SR</t>
  </si>
  <si>
    <t>chránič rúk predlaktie  JR</t>
  </si>
  <si>
    <t>chránič rúk vhodný pre SR aj JR paličky</t>
  </si>
  <si>
    <t>vak na lyže s koliečkami</t>
  </si>
  <si>
    <t>vak pre 2 - 3 páry lyží</t>
  </si>
  <si>
    <t>vak na 4 páry lyží,  240 cm</t>
  </si>
  <si>
    <t>vak na lyže do170 cm</t>
  </si>
  <si>
    <t>Vak s vyhrievaním</t>
  </si>
  <si>
    <t>vak s popruhmi pre lyžiarky</t>
  </si>
  <si>
    <t>veľký vak pre pretekára</t>
  </si>
  <si>
    <t>vyhrievaný vak pre lyžiarky</t>
  </si>
  <si>
    <t>menší Hero Athletes bag</t>
  </si>
  <si>
    <t>taška rozmerov do kabíny lietadla</t>
  </si>
  <si>
    <t>veľký cestovný vak, dvojité dno, kolieska</t>
  </si>
  <si>
    <t>Cena 2 s DPH</t>
  </si>
  <si>
    <t>POMOCNÉ TABUĽKY</t>
  </si>
  <si>
    <t>HERO ATHLETE FIS SL (R22)</t>
  </si>
  <si>
    <t>Titanal + LCT technológia
podlozka R22 WC je  264-352 mm, Titanal vystuženie podložky
viazania PX18, SPX15, SPX12 ROCKER RACE</t>
  </si>
  <si>
    <t>HERO ATHLETE GS (R22)</t>
  </si>
  <si>
    <t>HERO FIS SL PRO R21 PRO</t>
  </si>
  <si>
    <t>TITANAL pod viazanim, LCT technológia
podlozka R21 PRO je  241-317 mm, viazania SPX 10, 11, 12,  NX 7,10
podložka je do 327mm skeletu s viazanim SPX 12</t>
  </si>
  <si>
    <t>HERO FIS GS PRO R21 PRO</t>
  </si>
  <si>
    <t>Dĺžka skeletu v mm</t>
  </si>
  <si>
    <t>Veľkosť MPP</t>
  </si>
  <si>
    <t>Skelet (mm)</t>
  </si>
  <si>
    <t>190/195</t>
  </si>
  <si>
    <t>200/205</t>
  </si>
  <si>
    <t>210/215</t>
  </si>
  <si>
    <t>220/225</t>
  </si>
  <si>
    <t>230/235</t>
  </si>
  <si>
    <t>240/245</t>
  </si>
  <si>
    <t>250/255</t>
  </si>
  <si>
    <t>260/265</t>
  </si>
  <si>
    <t>270/275</t>
  </si>
  <si>
    <t>280/285</t>
  </si>
  <si>
    <t>RRNAF01</t>
  </si>
  <si>
    <r>
      <t xml:space="preserve">AUGUST – SEPT 2025      </t>
    </r>
    <r>
      <rPr>
        <b/>
        <sz val="11"/>
        <color rgb="FFFF0000"/>
        <rFont val="Calibri"/>
        <family val="2"/>
        <charset val="238"/>
      </rPr>
      <t> (nutné objednať do .13 feb.2025)</t>
    </r>
  </si>
  <si>
    <t>08250001</t>
  </si>
  <si>
    <t>08250004</t>
  </si>
  <si>
    <t>08250003</t>
  </si>
  <si>
    <t>08250002</t>
  </si>
  <si>
    <t>08250008</t>
  </si>
  <si>
    <t>08250010</t>
  </si>
  <si>
    <t>08250009</t>
  </si>
  <si>
    <t>08250012</t>
  </si>
  <si>
    <t>08250011</t>
  </si>
  <si>
    <t>08250014</t>
  </si>
  <si>
    <t>08250013</t>
  </si>
  <si>
    <t>08250017</t>
  </si>
  <si>
    <t>08250018</t>
  </si>
  <si>
    <t>08250015</t>
  </si>
  <si>
    <t>08250016</t>
  </si>
  <si>
    <t>08250022</t>
  </si>
  <si>
    <t>08250021</t>
  </si>
  <si>
    <t>08250025</t>
  </si>
  <si>
    <t>08250024</t>
  </si>
  <si>
    <t>08250112</t>
  </si>
  <si>
    <t>08250115</t>
  </si>
  <si>
    <t>08250114</t>
  </si>
  <si>
    <t>08250116</t>
  </si>
  <si>
    <t>08250117</t>
  </si>
  <si>
    <t>08250118</t>
  </si>
  <si>
    <t>08250120</t>
  </si>
  <si>
    <t>08250126</t>
  </si>
  <si>
    <t>08250122</t>
  </si>
  <si>
    <t>08250123</t>
  </si>
  <si>
    <t>02250001</t>
  </si>
  <si>
    <t>02250002</t>
  </si>
  <si>
    <t>02250005</t>
  </si>
  <si>
    <t>02250003</t>
  </si>
  <si>
    <t>02250006</t>
  </si>
  <si>
    <t>02250091</t>
  </si>
  <si>
    <t>02250092</t>
  </si>
  <si>
    <t>02250093</t>
  </si>
  <si>
    <t>02250095</t>
  </si>
  <si>
    <t>02250094</t>
  </si>
  <si>
    <t>08251001</t>
  </si>
  <si>
    <t>08251002</t>
  </si>
  <si>
    <t>08251003</t>
  </si>
  <si>
    <t>08251004</t>
  </si>
  <si>
    <t>08251006</t>
  </si>
  <si>
    <t>08251005</t>
  </si>
  <si>
    <t>08251007</t>
  </si>
  <si>
    <t>08251008</t>
  </si>
  <si>
    <t>08251009</t>
  </si>
  <si>
    <t>08251010</t>
  </si>
  <si>
    <t>08251074</t>
  </si>
  <si>
    <t>08252501</t>
  </si>
  <si>
    <t>08252502</t>
  </si>
  <si>
    <t>08252503</t>
  </si>
  <si>
    <t>08252504</t>
  </si>
  <si>
    <t>08252527</t>
  </si>
  <si>
    <t>08252528</t>
  </si>
  <si>
    <t>08252529</t>
  </si>
  <si>
    <t>08253001</t>
  </si>
  <si>
    <t>08253002</t>
  </si>
  <si>
    <t>08253003</t>
  </si>
  <si>
    <t>08253004</t>
  </si>
  <si>
    <t>08253005</t>
  </si>
  <si>
    <t>08253006</t>
  </si>
  <si>
    <t>08253007</t>
  </si>
  <si>
    <t>08253008</t>
  </si>
  <si>
    <t>08253039</t>
  </si>
  <si>
    <t>08253040</t>
  </si>
  <si>
    <t>08253009</t>
  </si>
  <si>
    <t>08253135</t>
  </si>
  <si>
    <t>08253136</t>
  </si>
  <si>
    <t>08253137</t>
  </si>
  <si>
    <t>08253169</t>
  </si>
  <si>
    <t>08253170</t>
  </si>
  <si>
    <t>08253172</t>
  </si>
  <si>
    <t>08253171</t>
  </si>
  <si>
    <t>08253173</t>
  </si>
  <si>
    <t>08253174</t>
  </si>
  <si>
    <t>08253175</t>
  </si>
  <si>
    <t>08253506</t>
  </si>
  <si>
    <t>08253507</t>
  </si>
  <si>
    <t>08253508</t>
  </si>
  <si>
    <t>08253509</t>
  </si>
  <si>
    <t>08253511</t>
  </si>
  <si>
    <t>08253512</t>
  </si>
  <si>
    <t>08253510</t>
  </si>
  <si>
    <t>08253504</t>
  </si>
  <si>
    <t>08253505</t>
  </si>
  <si>
    <t>08253501</t>
  </si>
  <si>
    <t>08253502</t>
  </si>
  <si>
    <t>08253503</t>
  </si>
  <si>
    <t>08253614</t>
  </si>
  <si>
    <t>08253622</t>
  </si>
  <si>
    <t>08253615</t>
  </si>
  <si>
    <t>08253623</t>
  </si>
  <si>
    <t>08253610</t>
  </si>
  <si>
    <t>08253620</t>
  </si>
  <si>
    <t>08253621</t>
  </si>
  <si>
    <t>08253624</t>
  </si>
  <si>
    <t>08253617</t>
  </si>
  <si>
    <t>08253612</t>
  </si>
  <si>
    <t>08253619</t>
  </si>
  <si>
    <t>08253618</t>
  </si>
  <si>
    <t>08253616</t>
  </si>
  <si>
    <t>HERO FIS SL FAC 165 R22 - lyže</t>
  </si>
  <si>
    <t>HERO FIS SL FAC 165 R22 + SPX 12 ROCKERACE GW HOT RED / RANAL01+FCLBS04 -set</t>
  </si>
  <si>
    <t>HERO FIS SL FAC 165 R22 + SPX 15 ROCKERACE HOT RED / RANAL01+FCLBS02 -set</t>
  </si>
  <si>
    <t>HERO FIS SL FAC 165 R22 + PX 18 WC ROCKERACE HOT RED / RANAL01+FCLBP02 -set</t>
  </si>
  <si>
    <t>HERO ATHLETE SL 150 R22 + SPX 12 ROCKERACE GW HOT RED / RANAI01+FCLBS04 -set</t>
  </si>
  <si>
    <t>HERO FIS GS FAC 193 R22 + SPX 15 ROCKERACE HOT RED / RANGM01+FCLBS02 -set</t>
  </si>
  <si>
    <t>HERO FIS GS FAC 193 R22 + PX 18 WC ROCKERACE HOT RED / RANGM01+FCLBP02 -set</t>
  </si>
  <si>
    <t>HERO A FIS GS FAC 188 R22 + SPX 12 ROCKERACE GW HOT RED / RANGL01+FCLBS04 -set</t>
  </si>
  <si>
    <t>HERO A FIS GS FAC 188 R22 + SPX 15 ROCKERACE HOT RED / RANGL01+FCLBS02 -set</t>
  </si>
  <si>
    <t>HERO ATHLETE GS 185 R22 + SPX 12 ROCKERACE GW HOT RED / RANGB01+FCLBS04 -set</t>
  </si>
  <si>
    <t>HERO ATHLETE GS 185 R22 + SPX 15 ROCKERACE HOT RED / RANGB01+FCLBS02 -set</t>
  </si>
  <si>
    <t>HERO ATHLETE GS 170-182 R22 + SPX 12 ROCKERACE GW HOT RED / RANDP01+FCLBS04 -set</t>
  </si>
  <si>
    <t>HERO ATHLETE GS 170-182 R22 + SPX 15 ROCKERACE HOT RED / RANDP01+FCLBS02 -set</t>
  </si>
  <si>
    <t>HERO ATHLET FIS SG FAC R22 DFT + PX 18 WC ROCKERACE HOT RED / RALSA01+FCLBP02 -set</t>
  </si>
  <si>
    <t>HERO ATHLETE SG FAC R22 DFT + SPX 15 ROCKERACE HOT RED / RALSB01+FCLBS02 -set</t>
  </si>
  <si>
    <t>HERO MASTER ST R22 + SPX 14 ROCKERACE GW BLACK RED / RANHG01+FCMBS02 -set</t>
  </si>
  <si>
    <t>HERO MASTER ST R22 + SPX 15 ROCKERACE BLACK MASTER / RANHG01+FCNBS02 -set</t>
  </si>
  <si>
    <t>HERO MASTER LT R22 + SPX 14 ROCKERACE GW BLACK RED / RANHE01+FCMBS02 -set</t>
  </si>
  <si>
    <t>HERO MASTER LT R22 + SPX 15 ROCKERACE BLACK MASTER / RANHE01+FCNBS02 -set</t>
  </si>
  <si>
    <t>HERO SL PRO 128-149 R21 PRO + NX 7 GW B73 BLACK HOT RED / RANAF01+FCLAN05 -set</t>
  </si>
  <si>
    <t>HERO SL PRO 128-149 R21 PRO + NX 10 GW B73 BLACK HOT RED / RANAF01+FCLAN03 -set</t>
  </si>
  <si>
    <t>HERO SL PRO 128-149 R21 PRO + SPX 11 GW B73 HOT RED / RANAF01+FCNAS16 -set</t>
  </si>
  <si>
    <t>HERO GS PRO 126-171 R21 PRO + SPX 12 GW B80 HOT RED / RANDR01+FCLAS06 -set</t>
  </si>
  <si>
    <t>HERO GS PRO 126-171 R21 PRO + NX 10 GW B73 BLACK HOT RED / RANDR01+FCLAN03 -set</t>
  </si>
  <si>
    <t>HERO GS PRO 126-171 R21 PRO + NX 7 GW B73 BLACK HOT RED / RANDR01+FCLAN05 -set</t>
  </si>
  <si>
    <t>HERO GS PRO 126-171 R21 PRO + SPX 11 GW B73 HOT RED / RANDR01+FCNAS16 -set</t>
  </si>
  <si>
    <t>HERO MULTIEVENT 127-148 OPEN + NX 7 GW LIFTER B73 BLK HOT RED / RANAV01+FCLAN04 -set</t>
  </si>
  <si>
    <t>HERO PRO MULTI-EVENT XPRESS JR + XPRESS 7 GW B83 BLACK / RANBB01+FCJD050 -set</t>
  </si>
  <si>
    <t>HERO PRO MULTI-EVENT KID-X + KID 4 GW B76 BLACK / RANBB03+FCKKK01 -set</t>
  </si>
  <si>
    <t>SPX 12 ROCKERACE GW HOT RED (R22) - vázání</t>
  </si>
  <si>
    <t>SPX 12 GW B80 HOT RED (PRO podložka) - vázání</t>
  </si>
  <si>
    <t>SPX 11 GW B73 HOT RED (PRO podložka) - vázání</t>
  </si>
  <si>
    <t>HERO WORLD CUP ZA - METEOR GRE</t>
  </si>
  <si>
    <t>HERO GIANT CARBON</t>
  </si>
  <si>
    <t>HERO GIANT IMPACTS FIS BLACK</t>
  </si>
  <si>
    <t>HERO SLALOM IMPACTS BLACK</t>
  </si>
  <si>
    <t>HERO SLALOM IMPACTS WHITE</t>
  </si>
  <si>
    <t>HERO SLALOM IMPACTS BLUE</t>
  </si>
  <si>
    <t>SP LENS RAFFISH  PACK OF 3 SL TRANSPARENT-YELLOW-SILVER</t>
  </si>
  <si>
    <t>SP LENS RAFFISH DL ORANGE/BLUE MIROR S2</t>
  </si>
  <si>
    <t>SP LENS RAFFISH DL ORANGE S3</t>
  </si>
  <si>
    <t>SP LENS RAFFISH S SL ORANGE S3</t>
  </si>
  <si>
    <t>SP LENS TORIC S1  YELLOW</t>
  </si>
  <si>
    <t>SP LENS TORIC S2 SMOKE / SILVER</t>
  </si>
  <si>
    <t>SP LENS TORIC S3  SMOKE / SILVER</t>
  </si>
  <si>
    <t>HERO FOREARM PROTEC SR</t>
  </si>
  <si>
    <t>HERO FOREARM PROTEC JR</t>
  </si>
  <si>
    <t>RBN1020W</t>
  </si>
  <si>
    <t>RBN1010W</t>
  </si>
  <si>
    <t>RBN1030W</t>
  </si>
  <si>
    <t>RBN1050W</t>
  </si>
  <si>
    <t>RBN9010</t>
  </si>
  <si>
    <t>RBN9050</t>
  </si>
  <si>
    <t>RBN9070</t>
  </si>
  <si>
    <t>08251085</t>
  </si>
  <si>
    <t>08251086</t>
  </si>
  <si>
    <t>08251087</t>
  </si>
  <si>
    <t>OTAVA HERO</t>
  </si>
  <si>
    <t>OTAVA S HERO</t>
  </si>
  <si>
    <t>IZAR HERO</t>
  </si>
  <si>
    <t>RKOGN04</t>
  </si>
  <si>
    <t>RKOGO04</t>
  </si>
  <si>
    <t>08253101</t>
  </si>
  <si>
    <t>08253102</t>
  </si>
  <si>
    <t>RKOGM01</t>
  </si>
  <si>
    <t>08253103</t>
  </si>
  <si>
    <t>SP LENS OTAVA - PHOTOCHROMIC - PINK/L GREEN - S1-S3</t>
  </si>
  <si>
    <t>SP LENS OTAVA - TRANSPARENT - S0</t>
  </si>
  <si>
    <t>SP LENS OTAVA S - PHOTOCHROMIC - PINK/L GREEN - S1-S3</t>
  </si>
  <si>
    <t>SP LENS OTAVA S - TRANSPARENT - S0</t>
  </si>
  <si>
    <t>SP LENS IZAR - TRANSPARENT - S0</t>
  </si>
  <si>
    <t>RKOGN11</t>
  </si>
  <si>
    <t>RKOGN12</t>
  </si>
  <si>
    <t>RKOGO11</t>
  </si>
  <si>
    <t>RKOGO12</t>
  </si>
  <si>
    <t>RKOGM09</t>
  </si>
  <si>
    <t>08253150</t>
  </si>
  <si>
    <t>08253151</t>
  </si>
  <si>
    <t>08253155</t>
  </si>
  <si>
    <t>08253156</t>
  </si>
  <si>
    <t>08253146</t>
  </si>
  <si>
    <t>NÁHRADNÉ ZORNÍKY OTAVA a IZAR</t>
  </si>
  <si>
    <t>NÁHRADNÉ ZORNÍKY RAFISH</t>
  </si>
  <si>
    <t>08253145</t>
  </si>
  <si>
    <t>RKJG600</t>
  </si>
  <si>
    <t>ROSSIGNOL LENS CASE</t>
  </si>
  <si>
    <t>NÁHRADNÉ ZORNÍKY TORIC JR a OBAL</t>
  </si>
  <si>
    <t>HERO ATHLETE FIS SL FACTORY 157 R22</t>
  </si>
  <si>
    <t>HERO ATHLETE FIS SL FACTORY 157 R22 SPX 15 ROCKERACE HOT RED</t>
  </si>
  <si>
    <t>HERO ATHLETE FIS SL FACTORY 157 R22 SPX 12 ROCKERACE GW HOT RED</t>
  </si>
  <si>
    <t>RAOAP01</t>
  </si>
  <si>
    <t>RROAP01</t>
  </si>
  <si>
    <t>RROAP02</t>
  </si>
  <si>
    <t>08250005</t>
  </si>
  <si>
    <t>08250006</t>
  </si>
  <si>
    <t>08250007</t>
  </si>
  <si>
    <t>RANAV01</t>
  </si>
  <si>
    <t>HERO ATHLETE MULTIEVENT 127-148 OPEN</t>
  </si>
  <si>
    <t>08250124</t>
  </si>
  <si>
    <t>RANBB02</t>
  </si>
  <si>
    <t>HERO PRO MULTI-EVENT OPEN</t>
  </si>
  <si>
    <t>RKLB114</t>
  </si>
  <si>
    <t>HERO HEATING ATHLETES BAG GREEN LIGHT 120V</t>
  </si>
  <si>
    <t>08253611</t>
  </si>
  <si>
    <t>RKLB113</t>
  </si>
  <si>
    <t>HERO HEATED BAG 120V</t>
  </si>
  <si>
    <t>08253613</t>
  </si>
  <si>
    <t>cestovná taška</t>
  </si>
  <si>
    <t>RKMCB04</t>
  </si>
  <si>
    <t>DUFFLE BAG 60L HERO</t>
  </si>
  <si>
    <t>08253682</t>
  </si>
  <si>
    <t>02250241</t>
  </si>
  <si>
    <t>02250235</t>
  </si>
  <si>
    <t>02250236</t>
  </si>
  <si>
    <t>02250237</t>
  </si>
  <si>
    <t>02250238</t>
  </si>
  <si>
    <t>02250239</t>
  </si>
  <si>
    <t>02250240</t>
  </si>
  <si>
    <r>
      <t xml:space="preserve">OKTOBER 2025      </t>
    </r>
    <r>
      <rPr>
        <b/>
        <sz val="11"/>
        <color rgb="FFFF0000"/>
        <rFont val="Calibri"/>
        <family val="2"/>
        <charset val="238"/>
        <scheme val="minor"/>
      </rPr>
      <t>      (nutné objednať do 13. marec 2025)</t>
    </r>
  </si>
  <si>
    <r>
      <t xml:space="preserve">NOVEMBER 2025       </t>
    </r>
    <r>
      <rPr>
        <b/>
        <sz val="11"/>
        <color rgb="FFFF0000"/>
        <rFont val="Calibri"/>
        <family val="2"/>
        <charset val="238"/>
        <scheme val="minor"/>
      </rPr>
      <t>(nutné objednať do 13.april 2025)</t>
    </r>
  </si>
  <si>
    <t>predžiacke lyže</t>
  </si>
  <si>
    <t>predžiacke lyže s viazaním</t>
  </si>
  <si>
    <t>lyže pre najmenších</t>
  </si>
  <si>
    <t>lyže s viazaním pre najmenších</t>
  </si>
  <si>
    <t>SL PRO lyže s viazaním</t>
  </si>
  <si>
    <t>GS PRO lyže s viazaním</t>
  </si>
  <si>
    <t>SL FIS lyže, muži</t>
  </si>
  <si>
    <t>SL FIS lyže, ženy</t>
  </si>
  <si>
    <t>SL FIS lyže  s viaz., ženy</t>
  </si>
  <si>
    <t>SL FIS lyže  s viaz., muži</t>
  </si>
  <si>
    <t>GS lyže s viaz., žiaci</t>
  </si>
  <si>
    <t>SL lyže s viaz., žiaci</t>
  </si>
  <si>
    <t>vyberte:</t>
  </si>
  <si>
    <t>Objednávka - ROSSIGNOL RACE PROGRAM 2025-26 pre lyžiarske kluby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</si>
</sst>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_-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Arial"/>
      <family val="2"/>
    </font>
    <font>
      <b/>
      <sz val="9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Arial CE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indexed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70C0"/>
      <name val="Arial Black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color theme="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b/>
      <sz val="14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9"/>
      <color theme="0"/>
      <name val="Arial"/>
      <family val="2"/>
      <charset val="238"/>
    </font>
    <font>
      <sz val="9"/>
      <color indexed="8"/>
      <name val="Arial"/>
      <family val="2"/>
    </font>
    <font>
      <sz val="11"/>
      <color indexed="8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AE3F3"/>
        <bgColor rgb="FFDAE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rgb="FFDAE3F3"/>
      </patternFill>
    </fill>
    <fill>
      <patternFill patternType="solid">
        <fgColor theme="4" tint="-0.249977111117893"/>
        <bgColor rgb="FFDAE3F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rgb="FFDAE3F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20" fillId="0" borderId="0"/>
    <xf numFmtId="0" fontId="20" fillId="0" borderId="0"/>
  </cellStyleXfs>
  <cellXfs count="224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49" fontId="9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0" xfId="0" applyFont="1"/>
    <xf numFmtId="3" fontId="0" fillId="0" borderId="0" xfId="0" applyNumberFormat="1" applyAlignment="1">
      <alignment horizontal="right"/>
    </xf>
    <xf numFmtId="0" fontId="16" fillId="0" borderId="0" xfId="0" applyFont="1" applyProtection="1">
      <protection locked="0"/>
    </xf>
    <xf numFmtId="49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7" fillId="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8" fillId="0" borderId="0" xfId="3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19" fillId="2" borderId="1" xfId="0" applyFont="1" applyFill="1" applyBorder="1" applyAlignment="1">
      <alignment horizontal="center"/>
    </xf>
    <xf numFmtId="49" fontId="22" fillId="6" borderId="2" xfId="3" applyNumberFormat="1" applyFont="1" applyFill="1" applyBorder="1" applyAlignment="1">
      <alignment horizontal="center" vertical="center" wrapText="1"/>
    </xf>
    <xf numFmtId="0" fontId="22" fillId="6" borderId="2" xfId="3" applyFont="1" applyFill="1" applyBorder="1" applyAlignment="1">
      <alignment horizontal="center" vertical="center" wrapText="1"/>
    </xf>
    <xf numFmtId="0" fontId="18" fillId="0" borderId="0" xfId="3"/>
    <xf numFmtId="0" fontId="18" fillId="0" borderId="0" xfId="3" applyAlignment="1">
      <alignment horizontal="center" wrapText="1"/>
    </xf>
    <xf numFmtId="49" fontId="22" fillId="6" borderId="9" xfId="3" applyNumberFormat="1" applyFont="1" applyFill="1" applyBorder="1" applyAlignment="1">
      <alignment horizontal="center" vertical="center" wrapText="1"/>
    </xf>
    <xf numFmtId="0" fontId="22" fillId="6" borderId="9" xfId="3" applyFont="1" applyFill="1" applyBorder="1" applyAlignment="1">
      <alignment horizontal="center" vertical="center" wrapText="1"/>
    </xf>
    <xf numFmtId="0" fontId="24" fillId="6" borderId="9" xfId="3" applyFont="1" applyFill="1" applyBorder="1" applyAlignment="1">
      <alignment horizontal="center" vertical="center" wrapText="1"/>
    </xf>
    <xf numFmtId="0" fontId="25" fillId="6" borderId="9" xfId="3" applyFont="1" applyFill="1" applyBorder="1" applyAlignment="1">
      <alignment horizontal="center" vertical="center" wrapText="1"/>
    </xf>
    <xf numFmtId="49" fontId="22" fillId="7" borderId="2" xfId="3" applyNumberFormat="1" applyFont="1" applyFill="1" applyBorder="1" applyAlignment="1">
      <alignment horizontal="center" vertical="center" wrapText="1"/>
    </xf>
    <xf numFmtId="0" fontId="22" fillId="7" borderId="2" xfId="3" applyFont="1" applyFill="1" applyBorder="1" applyAlignment="1">
      <alignment horizontal="center" vertical="center" wrapText="1"/>
    </xf>
    <xf numFmtId="49" fontId="26" fillId="9" borderId="1" xfId="0" applyNumberFormat="1" applyFont="1" applyFill="1" applyBorder="1" applyAlignment="1">
      <alignment horizontal="center"/>
    </xf>
    <xf numFmtId="49" fontId="26" fillId="8" borderId="2" xfId="0" applyNumberFormat="1" applyFont="1" applyFill="1" applyBorder="1" applyAlignment="1">
      <alignment horizontal="center"/>
    </xf>
    <xf numFmtId="0" fontId="26" fillId="8" borderId="2" xfId="0" applyFon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 applyProtection="1">
      <alignment horizontal="center"/>
      <protection locked="0"/>
    </xf>
    <xf numFmtId="49" fontId="22" fillId="10" borderId="9" xfId="3" applyNumberFormat="1" applyFont="1" applyFill="1" applyBorder="1" applyAlignment="1">
      <alignment horizontal="center" vertical="center" wrapText="1"/>
    </xf>
    <xf numFmtId="0" fontId="22" fillId="10" borderId="9" xfId="3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49" fontId="26" fillId="9" borderId="4" xfId="0" applyNumberFormat="1" applyFont="1" applyFill="1" applyBorder="1" applyAlignment="1">
      <alignment horizontal="center"/>
    </xf>
    <xf numFmtId="3" fontId="26" fillId="9" borderId="4" xfId="0" applyNumberFormat="1" applyFont="1" applyFill="1" applyBorder="1" applyAlignment="1">
      <alignment horizontal="center"/>
    </xf>
    <xf numFmtId="49" fontId="26" fillId="8" borderId="9" xfId="0" applyNumberFormat="1" applyFont="1" applyFill="1" applyBorder="1" applyAlignment="1">
      <alignment horizontal="center"/>
    </xf>
    <xf numFmtId="0" fontId="26" fillId="8" borderId="9" xfId="0" applyFont="1" applyFill="1" applyBorder="1" applyAlignment="1">
      <alignment horizontal="center"/>
    </xf>
    <xf numFmtId="164" fontId="26" fillId="8" borderId="9" xfId="0" applyNumberFormat="1" applyFont="1" applyFill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3" xfId="0" applyBorder="1" applyAlignment="1">
      <alignment horizontal="center"/>
    </xf>
    <xf numFmtId="49" fontId="26" fillId="11" borderId="2" xfId="0" applyNumberFormat="1" applyFont="1" applyFill="1" applyBorder="1" applyAlignment="1">
      <alignment horizontal="center"/>
    </xf>
    <xf numFmtId="0" fontId="26" fillId="11" borderId="2" xfId="0" applyFont="1" applyFill="1" applyBorder="1" applyAlignment="1">
      <alignment horizontal="center"/>
    </xf>
    <xf numFmtId="164" fontId="26" fillId="11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25" fillId="10" borderId="9" xfId="3" applyFont="1" applyFill="1" applyBorder="1" applyAlignment="1">
      <alignment horizontal="center" vertical="center" wrapText="1"/>
    </xf>
    <xf numFmtId="0" fontId="30" fillId="7" borderId="2" xfId="3" applyFont="1" applyFill="1" applyBorder="1" applyAlignment="1">
      <alignment horizontal="center" vertical="center" wrapText="1"/>
    </xf>
    <xf numFmtId="164" fontId="26" fillId="9" borderId="9" xfId="0" applyNumberFormat="1" applyFont="1" applyFill="1" applyBorder="1" applyAlignment="1">
      <alignment horizontal="center"/>
    </xf>
    <xf numFmtId="0" fontId="26" fillId="9" borderId="9" xfId="0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49" fontId="26" fillId="9" borderId="14" xfId="0" applyNumberFormat="1" applyFont="1" applyFill="1" applyBorder="1" applyAlignment="1">
      <alignment horizontal="center"/>
    </xf>
    <xf numFmtId="44" fontId="0" fillId="0" borderId="3" xfId="2" applyFont="1" applyBorder="1" applyAlignment="1">
      <alignment horizontal="right"/>
    </xf>
    <xf numFmtId="0" fontId="0" fillId="0" borderId="18" xfId="0" applyBorder="1" applyAlignment="1">
      <alignment horizontal="center"/>
    </xf>
    <xf numFmtId="44" fontId="0" fillId="0" borderId="18" xfId="2" applyFont="1" applyBorder="1" applyAlignment="1">
      <alignment horizontal="right"/>
    </xf>
    <xf numFmtId="0" fontId="33" fillId="0" borderId="0" xfId="0" applyFont="1"/>
    <xf numFmtId="43" fontId="1" fillId="0" borderId="0" xfId="1" applyFont="1"/>
    <xf numFmtId="0" fontId="34" fillId="0" borderId="6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horizontal="left" vertical="center" wrapText="1"/>
    </xf>
    <xf numFmtId="0" fontId="36" fillId="3" borderId="28" xfId="0" applyFont="1" applyFill="1" applyBorder="1" applyAlignment="1">
      <alignment horizontal="center"/>
    </xf>
    <xf numFmtId="0" fontId="36" fillId="3" borderId="29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44" fontId="0" fillId="0" borderId="32" xfId="2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/>
    </xf>
    <xf numFmtId="49" fontId="32" fillId="5" borderId="15" xfId="5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44" fontId="5" fillId="0" borderId="0" xfId="2" applyFont="1" applyAlignment="1">
      <alignment horizontal="center"/>
    </xf>
    <xf numFmtId="44" fontId="0" fillId="0" borderId="0" xfId="2" applyFont="1" applyAlignment="1">
      <alignment horizontal="center"/>
    </xf>
    <xf numFmtId="44" fontId="15" fillId="2" borderId="1" xfId="2" applyFont="1" applyFill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8" xfId="2" applyFont="1" applyBorder="1" applyAlignment="1">
      <alignment horizontal="center"/>
    </xf>
    <xf numFmtId="44" fontId="26" fillId="8" borderId="9" xfId="2" applyFont="1" applyFill="1" applyBorder="1" applyAlignment="1">
      <alignment horizontal="center"/>
    </xf>
    <xf numFmtId="44" fontId="0" fillId="0" borderId="2" xfId="2" applyFont="1" applyBorder="1" applyAlignment="1">
      <alignment horizontal="center"/>
    </xf>
    <xf numFmtId="44" fontId="26" fillId="11" borderId="2" xfId="2" applyFont="1" applyFill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0" xfId="2" applyFont="1" applyBorder="1" applyAlignment="1">
      <alignment horizontal="center"/>
    </xf>
    <xf numFmtId="44" fontId="0" fillId="0" borderId="18" xfId="2" applyFont="1" applyBorder="1" applyAlignment="1">
      <alignment horizontal="center" vertical="center"/>
    </xf>
    <xf numFmtId="44" fontId="26" fillId="9" borderId="4" xfId="2" applyFont="1" applyFill="1" applyBorder="1" applyAlignment="1">
      <alignment horizontal="center"/>
    </xf>
    <xf numFmtId="44" fontId="26" fillId="9" borderId="9" xfId="2" applyFont="1" applyFill="1" applyBorder="1" applyAlignment="1">
      <alignment horizontal="center"/>
    </xf>
    <xf numFmtId="44" fontId="15" fillId="0" borderId="13" xfId="2" applyFont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0" xfId="0" applyAlignment="1">
      <alignment horizontal="left"/>
    </xf>
    <xf numFmtId="44" fontId="0" fillId="0" borderId="33" xfId="2" applyFon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34" xfId="0" applyBorder="1"/>
    <xf numFmtId="49" fontId="21" fillId="5" borderId="35" xfId="4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49" fontId="0" fillId="0" borderId="9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4" fontId="0" fillId="0" borderId="0" xfId="2" applyFont="1" applyBorder="1" applyAlignment="1">
      <alignment horizontal="right"/>
    </xf>
    <xf numFmtId="0" fontId="0" fillId="0" borderId="36" xfId="0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left"/>
    </xf>
    <xf numFmtId="44" fontId="0" fillId="0" borderId="9" xfId="2" applyFont="1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11" xfId="2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9" fontId="14" fillId="0" borderId="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26" fillId="8" borderId="9" xfId="0" applyNumberFormat="1" applyFont="1" applyFill="1" applyBorder="1" applyAlignment="1">
      <alignment horizontal="center" vertical="center"/>
    </xf>
    <xf numFmtId="49" fontId="26" fillId="8" borderId="2" xfId="0" applyNumberFormat="1" applyFont="1" applyFill="1" applyBorder="1" applyAlignment="1">
      <alignment horizontal="center" vertical="center"/>
    </xf>
    <xf numFmtId="49" fontId="26" fillId="11" borderId="2" xfId="0" applyNumberFormat="1" applyFont="1" applyFill="1" applyBorder="1" applyAlignment="1">
      <alignment horizontal="center" vertical="center"/>
    </xf>
    <xf numFmtId="49" fontId="14" fillId="14" borderId="2" xfId="0" applyNumberFormat="1" applyFont="1" applyFill="1" applyBorder="1" applyAlignment="1">
      <alignment horizontal="center" vertical="center"/>
    </xf>
    <xf numFmtId="49" fontId="26" fillId="9" borderId="4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6" fillId="9" borderId="1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2" fillId="6" borderId="2" xfId="3" applyNumberFormat="1" applyFont="1" applyFill="1" applyBorder="1" applyAlignment="1">
      <alignment horizontal="left" vertical="center" wrapText="1"/>
    </xf>
    <xf numFmtId="49" fontId="22" fillId="10" borderId="9" xfId="3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/>
    </xf>
    <xf numFmtId="49" fontId="15" fillId="2" borderId="1" xfId="0" applyNumberFormat="1" applyFont="1" applyFill="1" applyBorder="1" applyAlignment="1">
      <alignment horizontal="left"/>
    </xf>
    <xf numFmtId="49" fontId="18" fillId="0" borderId="1" xfId="0" applyNumberFormat="1" applyFont="1" applyBorder="1" applyAlignment="1">
      <alignment horizontal="left"/>
    </xf>
    <xf numFmtId="49" fontId="21" fillId="5" borderId="16" xfId="5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left"/>
    </xf>
    <xf numFmtId="49" fontId="23" fillId="0" borderId="18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13" borderId="37" xfId="0" applyFill="1" applyBorder="1" applyAlignment="1">
      <alignment horizontal="center"/>
    </xf>
    <xf numFmtId="0" fontId="15" fillId="14" borderId="2" xfId="0" applyFont="1" applyFill="1" applyBorder="1" applyAlignment="1">
      <alignment vertical="center"/>
    </xf>
    <xf numFmtId="0" fontId="37" fillId="14" borderId="2" xfId="0" applyFont="1" applyFill="1" applyBorder="1"/>
    <xf numFmtId="49" fontId="3" fillId="0" borderId="0" xfId="0" applyNumberFormat="1" applyFont="1" applyAlignment="1">
      <alignment horizontal="left" vertical="center"/>
    </xf>
    <xf numFmtId="49" fontId="39" fillId="0" borderId="2" xfId="0" applyNumberFormat="1" applyFont="1" applyBorder="1" applyAlignment="1">
      <alignment horizontal="left"/>
    </xf>
    <xf numFmtId="49" fontId="31" fillId="5" borderId="2" xfId="5" applyNumberFormat="1" applyFont="1" applyFill="1" applyBorder="1" applyAlignment="1">
      <alignment horizontal="left" vertical="center"/>
    </xf>
    <xf numFmtId="49" fontId="31" fillId="5" borderId="2" xfId="5" applyNumberFormat="1" applyFont="1" applyFill="1" applyBorder="1" applyAlignment="1">
      <alignment horizontal="left" vertical="center" wrapText="1"/>
    </xf>
    <xf numFmtId="44" fontId="26" fillId="8" borderId="38" xfId="2" applyFont="1" applyFill="1" applyBorder="1" applyAlignment="1">
      <alignment horizontal="center"/>
    </xf>
    <xf numFmtId="44" fontId="0" fillId="0" borderId="39" xfId="2" applyFont="1" applyBorder="1" applyAlignment="1">
      <alignment horizontal="center"/>
    </xf>
    <xf numFmtId="44" fontId="26" fillId="9" borderId="40" xfId="2" applyFont="1" applyFill="1" applyBorder="1" applyAlignment="1">
      <alignment horizontal="center"/>
    </xf>
    <xf numFmtId="49" fontId="22" fillId="10" borderId="2" xfId="3" applyNumberFormat="1" applyFont="1" applyFill="1" applyBorder="1" applyAlignment="1">
      <alignment horizontal="left" vertical="center" wrapText="1"/>
    </xf>
    <xf numFmtId="0" fontId="16" fillId="2" borderId="41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44" fontId="0" fillId="0" borderId="43" xfId="2" applyFont="1" applyBorder="1" applyAlignment="1">
      <alignment horizontal="right"/>
    </xf>
    <xf numFmtId="49" fontId="1" fillId="0" borderId="9" xfId="0" applyNumberFormat="1" applyFont="1" applyBorder="1" applyAlignment="1">
      <alignment horizontal="left"/>
    </xf>
    <xf numFmtId="44" fontId="0" fillId="0" borderId="4" xfId="2" applyFont="1" applyBorder="1" applyAlignment="1">
      <alignment horizontal="center"/>
    </xf>
    <xf numFmtId="44" fontId="0" fillId="0" borderId="4" xfId="2" applyFont="1" applyBorder="1" applyAlignment="1">
      <alignment horizontal="right"/>
    </xf>
    <xf numFmtId="49" fontId="15" fillId="2" borderId="2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Protection="1">
      <protection locked="0"/>
    </xf>
    <xf numFmtId="49" fontId="7" fillId="0" borderId="2" xfId="0" applyNumberFormat="1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left"/>
      <protection locked="0"/>
    </xf>
    <xf numFmtId="49" fontId="13" fillId="0" borderId="2" xfId="0" applyNumberFormat="1" applyFont="1" applyBorder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9" fontId="13" fillId="0" borderId="0" xfId="0" applyNumberFormat="1" applyFont="1" applyAlignment="1" applyProtection="1">
      <alignment horizontal="left"/>
      <protection locked="0"/>
    </xf>
    <xf numFmtId="0" fontId="0" fillId="0" borderId="44" xfId="0" applyBorder="1" applyAlignment="1">
      <alignment horizontal="center"/>
    </xf>
    <xf numFmtId="0" fontId="0" fillId="12" borderId="1" xfId="0" applyFill="1" applyBorder="1" applyAlignment="1" applyProtection="1">
      <alignment horizontal="center"/>
      <protection locked="0"/>
    </xf>
    <xf numFmtId="0" fontId="23" fillId="0" borderId="19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34" fillId="0" borderId="22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 wrapText="1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</cellXfs>
  <cellStyles count="6">
    <cellStyle name="0,0_x000a__x000a_NA_x000a__x000a_" xfId="4" xr:uid="{10A91785-299E-40E7-9BA9-9EC6C755AE66}"/>
    <cellStyle name="0,0_x000a__x000a_NA_x000a__x000a_ 10 2" xfId="5" xr:uid="{00DE2CCF-B930-4EFF-92D0-0B8A77257DBD}"/>
    <cellStyle name="Čárka" xfId="1" builtinId="3"/>
    <cellStyle name="Měna" xfId="2" builtinId="4"/>
    <cellStyle name="Normální" xfId="0" builtinId="0"/>
    <cellStyle name="Normální 3" xfId="3" xr:uid="{F3413547-4EE4-43B3-B67F-9EE59B00D57F}"/>
  </cellStyles>
  <dxfs count="4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BE4D5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BE4D5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BE4D5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rgb="FFFBE4D5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BE4D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BE4D5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64294</xdr:colOff>
      <xdr:row>2</xdr:row>
      <xdr:rowOff>33550</xdr:rowOff>
    </xdr:from>
    <xdr:ext cx="2573867" cy="485903"/>
    <xdr:pic>
      <xdr:nvPicPr>
        <xdr:cNvPr id="3" name="Picture 1">
          <a:extLst>
            <a:ext uri="{FF2B5EF4-FFF2-40B4-BE49-F238E27FC236}">
              <a16:creationId xmlns:a16="http://schemas.microsoft.com/office/drawing/2014/main" id="{14D61935-3118-4139-97F6-DB893BFF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426456"/>
          <a:ext cx="2573867" cy="485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CD12-9056-4B7C-809A-7C1F35639377}">
  <dimension ref="A1:BH205"/>
  <sheetViews>
    <sheetView tabSelected="1" zoomScale="80" zoomScaleNormal="80" workbookViewId="0">
      <selection activeCell="C10" sqref="C10"/>
    </sheetView>
  </sheetViews>
  <sheetFormatPr defaultRowHeight="14.4" x14ac:dyDescent="0.3"/>
  <cols>
    <col min="1" max="1" width="26.88671875" style="159" customWidth="1"/>
    <col min="2" max="2" width="17.6640625" style="8" customWidth="1"/>
    <col min="3" max="3" width="83.21875" customWidth="1"/>
    <col min="4" max="4" width="31.6640625" style="38" customWidth="1"/>
    <col min="5" max="5" width="13.88671875" style="112" customWidth="1"/>
    <col min="6" max="6" width="14.5546875" style="7" customWidth="1"/>
    <col min="7" max="7" width="14.5546875" style="7" hidden="1" customWidth="1"/>
    <col min="8" max="8" width="9.6640625" style="8" customWidth="1"/>
    <col min="9" max="22" width="7.6640625" style="8" customWidth="1"/>
    <col min="23" max="60" width="8.88671875" style="8"/>
  </cols>
  <sheetData>
    <row r="1" spans="1:60" s="4" customFormat="1" ht="17.399999999999999" x14ac:dyDescent="0.25">
      <c r="A1" s="178" t="s">
        <v>545</v>
      </c>
      <c r="B1" s="1"/>
      <c r="C1" s="2"/>
      <c r="D1" s="102"/>
      <c r="E1" s="111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x14ac:dyDescent="0.3">
      <c r="A2" s="146"/>
      <c r="B2" s="5"/>
      <c r="C2" s="6"/>
    </row>
    <row r="3" spans="1:60" x14ac:dyDescent="0.3">
      <c r="A3" s="160" t="s">
        <v>0</v>
      </c>
      <c r="B3" s="9" t="s">
        <v>1</v>
      </c>
      <c r="C3" s="6"/>
    </row>
    <row r="4" spans="1:60" x14ac:dyDescent="0.3">
      <c r="A4" s="161"/>
      <c r="B4" s="9" t="s">
        <v>2</v>
      </c>
      <c r="C4" s="6"/>
    </row>
    <row r="5" spans="1:60" x14ac:dyDescent="0.3">
      <c r="A5" s="161"/>
      <c r="B5" s="9" t="s">
        <v>3</v>
      </c>
      <c r="C5" s="6"/>
    </row>
    <row r="6" spans="1:60" x14ac:dyDescent="0.3">
      <c r="A6" s="161"/>
      <c r="B6" s="9" t="s">
        <v>4</v>
      </c>
      <c r="C6" s="6"/>
    </row>
    <row r="7" spans="1:60" x14ac:dyDescent="0.3">
      <c r="A7" s="161"/>
      <c r="B7" s="9" t="s">
        <v>5</v>
      </c>
      <c r="C7" s="6"/>
    </row>
    <row r="8" spans="1:60" x14ac:dyDescent="0.3">
      <c r="A8" s="161"/>
      <c r="B8" s="9"/>
      <c r="C8" s="10"/>
    </row>
    <row r="9" spans="1:60" x14ac:dyDescent="0.3">
      <c r="A9" s="195" t="s">
        <v>6</v>
      </c>
      <c r="B9" s="196" t="s">
        <v>197</v>
      </c>
      <c r="C9" s="6"/>
    </row>
    <row r="10" spans="1:60" x14ac:dyDescent="0.3">
      <c r="A10" s="161"/>
      <c r="B10" s="11"/>
      <c r="C10" s="6"/>
    </row>
    <row r="11" spans="1:60" ht="12.75" customHeight="1" x14ac:dyDescent="0.3">
      <c r="A11" s="160" t="s">
        <v>7</v>
      </c>
      <c r="B11" s="200"/>
      <c r="C11" s="197"/>
    </row>
    <row r="12" spans="1:60" x14ac:dyDescent="0.3">
      <c r="A12" s="161" t="s">
        <v>8</v>
      </c>
      <c r="B12" s="11"/>
      <c r="C12" s="198"/>
    </row>
    <row r="13" spans="1:60" x14ac:dyDescent="0.3">
      <c r="A13" s="161" t="s">
        <v>9</v>
      </c>
      <c r="B13" s="11"/>
      <c r="C13" s="198"/>
    </row>
    <row r="14" spans="1:60" x14ac:dyDescent="0.3">
      <c r="A14" s="161"/>
      <c r="B14" s="11"/>
      <c r="C14" s="11"/>
    </row>
    <row r="15" spans="1:60" x14ac:dyDescent="0.3">
      <c r="A15" s="161"/>
      <c r="B15" s="11"/>
      <c r="C15" s="6"/>
    </row>
    <row r="16" spans="1:60" x14ac:dyDescent="0.3">
      <c r="A16" s="160" t="s">
        <v>10</v>
      </c>
      <c r="B16" s="200"/>
      <c r="C16" s="197"/>
    </row>
    <row r="17" spans="1:12" x14ac:dyDescent="0.3">
      <c r="A17" s="161" t="s">
        <v>11</v>
      </c>
      <c r="B17" s="11"/>
      <c r="C17" s="198"/>
    </row>
    <row r="18" spans="1:12" x14ac:dyDescent="0.3">
      <c r="A18" s="161"/>
      <c r="B18" s="11"/>
      <c r="C18" s="198"/>
    </row>
    <row r="19" spans="1:12" x14ac:dyDescent="0.3">
      <c r="A19" s="162" t="s">
        <v>12</v>
      </c>
      <c r="B19" s="201"/>
      <c r="C19" s="199"/>
    </row>
    <row r="20" spans="1:12" x14ac:dyDescent="0.3">
      <c r="A20" s="162" t="s">
        <v>13</v>
      </c>
      <c r="B20" s="201"/>
      <c r="C20" s="199"/>
    </row>
    <row r="21" spans="1:12" x14ac:dyDescent="0.3">
      <c r="A21" s="161"/>
      <c r="C21" s="129"/>
    </row>
    <row r="22" spans="1:12" x14ac:dyDescent="0.3">
      <c r="A22" s="160" t="s">
        <v>14</v>
      </c>
      <c r="B22" s="175" t="s">
        <v>544</v>
      </c>
      <c r="C22" s="176" t="s">
        <v>308</v>
      </c>
    </row>
    <row r="23" spans="1:12" x14ac:dyDescent="0.3">
      <c r="A23" s="160"/>
      <c r="C23" s="177" t="s">
        <v>530</v>
      </c>
    </row>
    <row r="24" spans="1:12" x14ac:dyDescent="0.3">
      <c r="A24" s="160"/>
      <c r="C24" s="177" t="s">
        <v>531</v>
      </c>
      <c r="D24" s="103"/>
    </row>
    <row r="25" spans="1:12" x14ac:dyDescent="0.3">
      <c r="A25" s="160" t="s">
        <v>15</v>
      </c>
      <c r="B25" s="197"/>
      <c r="C25" s="6"/>
    </row>
    <row r="26" spans="1:12" x14ac:dyDescent="0.3">
      <c r="B26" s="12"/>
      <c r="C26" s="13"/>
      <c r="F26" s="14"/>
      <c r="G26" s="14"/>
    </row>
    <row r="27" spans="1:12" x14ac:dyDescent="0.3">
      <c r="A27" s="163" t="s">
        <v>16</v>
      </c>
      <c r="B27" s="200"/>
      <c r="C27" s="197"/>
      <c r="F27" s="14"/>
      <c r="G27" s="14"/>
    </row>
    <row r="28" spans="1:12" x14ac:dyDescent="0.3">
      <c r="B28" s="12"/>
      <c r="C28" s="15"/>
      <c r="F28" s="14"/>
      <c r="G28" s="14"/>
    </row>
    <row r="29" spans="1:12" ht="21.6" customHeight="1" x14ac:dyDescent="0.35">
      <c r="A29" s="147" t="s">
        <v>17</v>
      </c>
      <c r="B29" s="17" t="s">
        <v>18</v>
      </c>
      <c r="C29" s="28" t="s">
        <v>19</v>
      </c>
      <c r="D29" s="78" t="s">
        <v>241</v>
      </c>
      <c r="E29" s="113" t="s">
        <v>236</v>
      </c>
      <c r="F29" s="18" t="s">
        <v>235</v>
      </c>
      <c r="G29" s="18" t="s">
        <v>286</v>
      </c>
      <c r="H29" s="19" t="s">
        <v>237</v>
      </c>
      <c r="I29" s="17">
        <v>165</v>
      </c>
      <c r="J29" s="20"/>
      <c r="K29" s="20"/>
      <c r="L29" s="20"/>
    </row>
    <row r="30" spans="1:12" x14ac:dyDescent="0.3">
      <c r="A30" s="148" t="s">
        <v>309</v>
      </c>
      <c r="B30" s="22" t="s">
        <v>20</v>
      </c>
      <c r="C30" s="23" t="s">
        <v>412</v>
      </c>
      <c r="D30" s="173" t="s">
        <v>538</v>
      </c>
      <c r="E30" s="114">
        <f>F30*H30</f>
        <v>0</v>
      </c>
      <c r="F30" s="65">
        <v>587</v>
      </c>
      <c r="G30" s="65">
        <v>635</v>
      </c>
      <c r="H30" s="22">
        <f>I30</f>
        <v>0</v>
      </c>
      <c r="I30" s="24"/>
      <c r="J30" s="25"/>
      <c r="K30" s="25"/>
      <c r="L30" s="25"/>
    </row>
    <row r="31" spans="1:12" x14ac:dyDescent="0.3">
      <c r="A31" s="148" t="s">
        <v>310</v>
      </c>
      <c r="B31" s="22" t="s">
        <v>21</v>
      </c>
      <c r="C31" s="23" t="s">
        <v>413</v>
      </c>
      <c r="D31" s="173" t="s">
        <v>541</v>
      </c>
      <c r="E31" s="114">
        <f>F31*H31</f>
        <v>0</v>
      </c>
      <c r="F31" s="65">
        <v>738</v>
      </c>
      <c r="G31" s="65">
        <v>795</v>
      </c>
      <c r="H31" s="22">
        <f>I31</f>
        <v>0</v>
      </c>
      <c r="I31" s="24"/>
      <c r="J31" s="25"/>
      <c r="K31" s="25"/>
      <c r="L31" s="25"/>
    </row>
    <row r="32" spans="1:12" x14ac:dyDescent="0.3">
      <c r="A32" s="148" t="s">
        <v>311</v>
      </c>
      <c r="B32" s="22" t="s">
        <v>22</v>
      </c>
      <c r="C32" s="23" t="s">
        <v>414</v>
      </c>
      <c r="D32" s="173" t="s">
        <v>541</v>
      </c>
      <c r="E32" s="114">
        <f>F32*H32</f>
        <v>0</v>
      </c>
      <c r="F32" s="65">
        <v>806</v>
      </c>
      <c r="G32" s="65">
        <v>870</v>
      </c>
      <c r="H32" s="22">
        <f>I32</f>
        <v>0</v>
      </c>
      <c r="I32" s="24"/>
      <c r="J32" s="25"/>
      <c r="K32" s="25"/>
      <c r="L32" s="25"/>
    </row>
    <row r="33" spans="1:12" x14ac:dyDescent="0.3">
      <c r="A33" s="148" t="s">
        <v>312</v>
      </c>
      <c r="B33" s="22" t="s">
        <v>23</v>
      </c>
      <c r="C33" s="23" t="s">
        <v>415</v>
      </c>
      <c r="D33" s="173" t="s">
        <v>541</v>
      </c>
      <c r="E33" s="114">
        <f>F33*H33</f>
        <v>0</v>
      </c>
      <c r="F33" s="65">
        <v>854</v>
      </c>
      <c r="G33" s="65">
        <v>920</v>
      </c>
      <c r="H33" s="22">
        <f>I33</f>
        <v>0</v>
      </c>
      <c r="I33" s="24"/>
      <c r="J33" s="25"/>
      <c r="K33" s="25"/>
      <c r="L33" s="25"/>
    </row>
    <row r="34" spans="1:12" ht="18" x14ac:dyDescent="0.35">
      <c r="A34" s="147" t="s">
        <v>17</v>
      </c>
      <c r="B34" s="17" t="s">
        <v>18</v>
      </c>
      <c r="C34" s="28"/>
      <c r="D34" s="78" t="s">
        <v>241</v>
      </c>
      <c r="E34" s="113" t="s">
        <v>236</v>
      </c>
      <c r="F34" s="18" t="s">
        <v>235</v>
      </c>
      <c r="G34" s="18" t="s">
        <v>286</v>
      </c>
      <c r="H34" s="19" t="s">
        <v>237</v>
      </c>
      <c r="I34" s="17">
        <v>157</v>
      </c>
      <c r="J34" s="25"/>
      <c r="K34" s="25"/>
      <c r="L34" s="25"/>
    </row>
    <row r="35" spans="1:12" x14ac:dyDescent="0.3">
      <c r="A35" s="148" t="s">
        <v>505</v>
      </c>
      <c r="B35" s="22" t="s">
        <v>502</v>
      </c>
      <c r="C35" s="143" t="s">
        <v>499</v>
      </c>
      <c r="D35" s="173" t="s">
        <v>539</v>
      </c>
      <c r="E35" s="114">
        <f t="shared" ref="E35:E37" si="0">F35*H35</f>
        <v>0</v>
      </c>
      <c r="F35" s="65">
        <v>587</v>
      </c>
      <c r="G35" s="65"/>
      <c r="H35" s="22">
        <f t="shared" ref="H35:H37" si="1">I35</f>
        <v>0</v>
      </c>
      <c r="I35" s="24"/>
      <c r="J35" s="25"/>
      <c r="K35" s="25"/>
      <c r="L35" s="25"/>
    </row>
    <row r="36" spans="1:12" x14ac:dyDescent="0.3">
      <c r="A36" s="148" t="s">
        <v>506</v>
      </c>
      <c r="B36" s="22" t="s">
        <v>503</v>
      </c>
      <c r="C36" s="143" t="s">
        <v>500</v>
      </c>
      <c r="D36" s="173" t="s">
        <v>540</v>
      </c>
      <c r="E36" s="114">
        <f t="shared" si="0"/>
        <v>0</v>
      </c>
      <c r="F36" s="65">
        <v>806</v>
      </c>
      <c r="G36" s="65"/>
      <c r="H36" s="22">
        <f t="shared" si="1"/>
        <v>0</v>
      </c>
      <c r="I36" s="24"/>
      <c r="J36" s="25"/>
      <c r="K36" s="25"/>
      <c r="L36" s="25"/>
    </row>
    <row r="37" spans="1:12" x14ac:dyDescent="0.3">
      <c r="A37" s="148" t="s">
        <v>507</v>
      </c>
      <c r="B37" s="22" t="s">
        <v>504</v>
      </c>
      <c r="C37" s="143" t="s">
        <v>501</v>
      </c>
      <c r="D37" s="173" t="s">
        <v>540</v>
      </c>
      <c r="E37" s="114">
        <f t="shared" si="0"/>
        <v>0</v>
      </c>
      <c r="F37" s="65">
        <v>731</v>
      </c>
      <c r="G37" s="65"/>
      <c r="H37" s="22">
        <f t="shared" si="1"/>
        <v>0</v>
      </c>
      <c r="I37" s="24"/>
      <c r="J37" s="25"/>
      <c r="K37" s="25"/>
      <c r="L37" s="25"/>
    </row>
    <row r="38" spans="1:12" ht="21" customHeight="1" x14ac:dyDescent="0.3">
      <c r="A38" s="147" t="s">
        <v>17</v>
      </c>
      <c r="B38" s="17" t="s">
        <v>18</v>
      </c>
      <c r="C38" s="17" t="s">
        <v>24</v>
      </c>
      <c r="D38" s="168"/>
      <c r="E38" s="113" t="s">
        <v>236</v>
      </c>
      <c r="F38" s="18" t="s">
        <v>235</v>
      </c>
      <c r="G38" s="18" t="s">
        <v>286</v>
      </c>
      <c r="H38" s="19" t="s">
        <v>237</v>
      </c>
      <c r="I38" s="17">
        <v>150</v>
      </c>
      <c r="J38" s="20"/>
      <c r="K38" s="20"/>
      <c r="L38" s="20"/>
    </row>
    <row r="39" spans="1:12" x14ac:dyDescent="0.3">
      <c r="A39" s="148" t="s">
        <v>313</v>
      </c>
      <c r="B39" s="22" t="s">
        <v>25</v>
      </c>
      <c r="C39" s="23" t="s">
        <v>416</v>
      </c>
      <c r="D39" s="173" t="s">
        <v>543</v>
      </c>
      <c r="E39" s="114">
        <f>F39*H39</f>
        <v>0</v>
      </c>
      <c r="F39" s="65">
        <v>635</v>
      </c>
      <c r="G39" s="65">
        <v>690</v>
      </c>
      <c r="H39" s="22">
        <f>I39</f>
        <v>0</v>
      </c>
      <c r="I39" s="24"/>
      <c r="J39" s="25"/>
      <c r="K39" s="25"/>
      <c r="L39" s="25"/>
    </row>
    <row r="40" spans="1:12" ht="21" customHeight="1" x14ac:dyDescent="0.35">
      <c r="A40" s="147" t="s">
        <v>17</v>
      </c>
      <c r="B40" s="17" t="s">
        <v>18</v>
      </c>
      <c r="C40" s="28" t="s">
        <v>26</v>
      </c>
      <c r="D40" s="168"/>
      <c r="E40" s="113" t="s">
        <v>236</v>
      </c>
      <c r="F40" s="18" t="s">
        <v>235</v>
      </c>
      <c r="G40" s="18" t="s">
        <v>286</v>
      </c>
      <c r="H40" s="19" t="s">
        <v>237</v>
      </c>
      <c r="I40" s="17">
        <v>193</v>
      </c>
      <c r="J40" s="20"/>
      <c r="K40" s="20"/>
      <c r="L40" s="20"/>
    </row>
    <row r="41" spans="1:12" x14ac:dyDescent="0.3">
      <c r="A41" s="148" t="s">
        <v>314</v>
      </c>
      <c r="B41" s="22" t="s">
        <v>27</v>
      </c>
      <c r="C41" s="23" t="s">
        <v>417</v>
      </c>
      <c r="D41" s="173" t="s">
        <v>239</v>
      </c>
      <c r="E41" s="114">
        <f>F41*H41</f>
        <v>0</v>
      </c>
      <c r="F41" s="65">
        <v>1004</v>
      </c>
      <c r="G41" s="65">
        <v>1090</v>
      </c>
      <c r="H41" s="22">
        <f>I41</f>
        <v>0</v>
      </c>
      <c r="I41" s="24"/>
      <c r="J41" s="25"/>
      <c r="K41" s="25"/>
      <c r="L41" s="25"/>
    </row>
    <row r="42" spans="1:12" x14ac:dyDescent="0.3">
      <c r="A42" s="148" t="s">
        <v>315</v>
      </c>
      <c r="B42" s="22" t="s">
        <v>28</v>
      </c>
      <c r="C42" s="23" t="s">
        <v>418</v>
      </c>
      <c r="D42" s="173" t="s">
        <v>239</v>
      </c>
      <c r="E42" s="114">
        <f>F42*H42</f>
        <v>0</v>
      </c>
      <c r="F42" s="65">
        <v>1072</v>
      </c>
      <c r="G42" s="65">
        <v>1160</v>
      </c>
      <c r="H42" s="22">
        <f>I42</f>
        <v>0</v>
      </c>
      <c r="I42" s="24"/>
      <c r="J42" s="25"/>
      <c r="K42" s="25"/>
      <c r="L42" s="25"/>
    </row>
    <row r="43" spans="1:12" ht="21" customHeight="1" x14ac:dyDescent="0.3">
      <c r="A43" s="147" t="s">
        <v>17</v>
      </c>
      <c r="B43" s="17" t="s">
        <v>18</v>
      </c>
      <c r="C43" s="17"/>
      <c r="D43" s="168"/>
      <c r="E43" s="113" t="s">
        <v>236</v>
      </c>
      <c r="F43" s="18" t="s">
        <v>235</v>
      </c>
      <c r="G43" s="18" t="s">
        <v>286</v>
      </c>
      <c r="H43" s="19" t="s">
        <v>237</v>
      </c>
      <c r="I43" s="17">
        <v>188</v>
      </c>
      <c r="J43" s="20"/>
      <c r="K43" s="20"/>
      <c r="L43" s="20"/>
    </row>
    <row r="44" spans="1:12" x14ac:dyDescent="0.3">
      <c r="A44" s="148" t="s">
        <v>316</v>
      </c>
      <c r="B44" s="22" t="s">
        <v>29</v>
      </c>
      <c r="C44" s="23" t="s">
        <v>419</v>
      </c>
      <c r="D44" s="173" t="s">
        <v>240</v>
      </c>
      <c r="E44" s="114">
        <f>F44*H44</f>
        <v>0</v>
      </c>
      <c r="F44" s="65">
        <v>765</v>
      </c>
      <c r="G44" s="65">
        <v>825</v>
      </c>
      <c r="H44" s="22">
        <f>I44</f>
        <v>0</v>
      </c>
      <c r="I44" s="24"/>
      <c r="J44" s="25"/>
      <c r="K44" s="25"/>
      <c r="L44" s="25"/>
    </row>
    <row r="45" spans="1:12" x14ac:dyDescent="0.3">
      <c r="A45" s="148" t="s">
        <v>317</v>
      </c>
      <c r="B45" s="22" t="s">
        <v>30</v>
      </c>
      <c r="C45" s="23" t="s">
        <v>420</v>
      </c>
      <c r="D45" s="173" t="s">
        <v>240</v>
      </c>
      <c r="E45" s="114">
        <f>F45*H45</f>
        <v>0</v>
      </c>
      <c r="F45" s="65">
        <v>826</v>
      </c>
      <c r="G45" s="65">
        <v>890</v>
      </c>
      <c r="H45" s="22">
        <f>I45</f>
        <v>0</v>
      </c>
      <c r="I45" s="24"/>
      <c r="J45" s="25"/>
      <c r="K45" s="25"/>
      <c r="L45" s="25"/>
    </row>
    <row r="46" spans="1:12" ht="21" customHeight="1" x14ac:dyDescent="0.3">
      <c r="A46" s="147" t="s">
        <v>17</v>
      </c>
      <c r="B46" s="17" t="s">
        <v>18</v>
      </c>
      <c r="C46" s="17" t="s">
        <v>31</v>
      </c>
      <c r="D46" s="16"/>
      <c r="E46" s="113" t="s">
        <v>236</v>
      </c>
      <c r="F46" s="18" t="s">
        <v>235</v>
      </c>
      <c r="G46" s="18" t="s">
        <v>286</v>
      </c>
      <c r="H46" s="19" t="s">
        <v>237</v>
      </c>
      <c r="I46" s="17">
        <v>185</v>
      </c>
      <c r="J46" s="20"/>
      <c r="K46" s="20"/>
      <c r="L46" s="20"/>
    </row>
    <row r="47" spans="1:12" ht="15.6" customHeight="1" x14ac:dyDescent="0.3">
      <c r="A47" s="148" t="s">
        <v>318</v>
      </c>
      <c r="B47" s="22" t="s">
        <v>32</v>
      </c>
      <c r="C47" s="23" t="s">
        <v>421</v>
      </c>
      <c r="D47" s="173" t="s">
        <v>542</v>
      </c>
      <c r="E47" s="114">
        <f>F47*H47</f>
        <v>0</v>
      </c>
      <c r="F47" s="65">
        <v>724</v>
      </c>
      <c r="G47" s="65">
        <v>795</v>
      </c>
      <c r="H47" s="22">
        <f>I47</f>
        <v>0</v>
      </c>
      <c r="I47" s="24"/>
      <c r="J47" s="25"/>
      <c r="K47" s="25"/>
      <c r="L47" s="25"/>
    </row>
    <row r="48" spans="1:12" x14ac:dyDescent="0.3">
      <c r="A48" s="148" t="s">
        <v>319</v>
      </c>
      <c r="B48" s="22" t="s">
        <v>33</v>
      </c>
      <c r="C48" s="23" t="s">
        <v>422</v>
      </c>
      <c r="D48" s="173" t="s">
        <v>542</v>
      </c>
      <c r="E48" s="114">
        <f>F48*H48</f>
        <v>0</v>
      </c>
      <c r="F48" s="65">
        <v>799</v>
      </c>
      <c r="G48" s="65">
        <v>860</v>
      </c>
      <c r="H48" s="22">
        <f>I48</f>
        <v>0</v>
      </c>
      <c r="I48" s="24"/>
      <c r="J48" s="25"/>
      <c r="K48" s="25"/>
      <c r="L48" s="25"/>
    </row>
    <row r="49" spans="1:60" s="27" customFormat="1" ht="21" customHeight="1" x14ac:dyDescent="0.3">
      <c r="A49" s="147" t="s">
        <v>17</v>
      </c>
      <c r="B49" s="17" t="s">
        <v>18</v>
      </c>
      <c r="C49" s="17"/>
      <c r="D49" s="168"/>
      <c r="E49" s="113" t="s">
        <v>236</v>
      </c>
      <c r="F49" s="18" t="s">
        <v>235</v>
      </c>
      <c r="G49" s="18" t="s">
        <v>286</v>
      </c>
      <c r="H49" s="19" t="s">
        <v>237</v>
      </c>
      <c r="I49" s="17">
        <v>170</v>
      </c>
      <c r="J49" s="17">
        <v>175</v>
      </c>
      <c r="K49" s="17">
        <v>182</v>
      </c>
      <c r="L49" s="17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</row>
    <row r="50" spans="1:60" x14ac:dyDescent="0.3">
      <c r="A50" s="148" t="s">
        <v>321</v>
      </c>
      <c r="B50" s="22" t="s">
        <v>34</v>
      </c>
      <c r="C50" s="23" t="s">
        <v>423</v>
      </c>
      <c r="D50" s="173" t="s">
        <v>542</v>
      </c>
      <c r="E50" s="114">
        <f>F50*H50</f>
        <v>0</v>
      </c>
      <c r="F50" s="65">
        <v>710</v>
      </c>
      <c r="G50" s="65">
        <v>770</v>
      </c>
      <c r="H50" s="22">
        <f>I50+J50+K50</f>
        <v>0</v>
      </c>
      <c r="I50" s="24"/>
      <c r="J50" s="24"/>
      <c r="K50" s="24"/>
      <c r="L50" s="25"/>
    </row>
    <row r="51" spans="1:60" x14ac:dyDescent="0.3">
      <c r="A51" s="148" t="s">
        <v>320</v>
      </c>
      <c r="B51" s="22" t="s">
        <v>35</v>
      </c>
      <c r="C51" s="23" t="s">
        <v>424</v>
      </c>
      <c r="D51" s="173" t="s">
        <v>542</v>
      </c>
      <c r="E51" s="114">
        <f>F51*H51</f>
        <v>0</v>
      </c>
      <c r="F51" s="65">
        <v>772</v>
      </c>
      <c r="G51" s="65">
        <v>830</v>
      </c>
      <c r="H51" s="22">
        <f>I51+J51+K51</f>
        <v>0</v>
      </c>
      <c r="I51" s="24"/>
      <c r="J51" s="24"/>
      <c r="K51" s="24"/>
      <c r="L51" s="25"/>
    </row>
    <row r="52" spans="1:60" s="27" customFormat="1" ht="21" customHeight="1" x14ac:dyDescent="0.35">
      <c r="A52" s="147" t="s">
        <v>17</v>
      </c>
      <c r="B52" s="17" t="s">
        <v>18</v>
      </c>
      <c r="C52" s="28" t="s">
        <v>36</v>
      </c>
      <c r="D52" s="16"/>
      <c r="E52" s="113" t="s">
        <v>236</v>
      </c>
      <c r="F52" s="18" t="s">
        <v>235</v>
      </c>
      <c r="G52" s="18" t="s">
        <v>286</v>
      </c>
      <c r="H52" s="19" t="s">
        <v>237</v>
      </c>
      <c r="I52" s="17">
        <v>203</v>
      </c>
      <c r="J52" s="17"/>
      <c r="K52" s="17"/>
      <c r="L52" s="17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</row>
    <row r="53" spans="1:60" x14ac:dyDescent="0.3">
      <c r="A53" s="148" t="s">
        <v>322</v>
      </c>
      <c r="B53" s="22" t="s">
        <v>37</v>
      </c>
      <c r="C53" s="23" t="s">
        <v>425</v>
      </c>
      <c r="D53" s="173" t="s">
        <v>242</v>
      </c>
      <c r="E53" s="114">
        <f>F53*H53</f>
        <v>0</v>
      </c>
      <c r="F53" s="65">
        <v>1127</v>
      </c>
      <c r="G53" s="65">
        <v>1215</v>
      </c>
      <c r="H53" s="22">
        <f>I53</f>
        <v>0</v>
      </c>
      <c r="I53" s="24"/>
      <c r="J53" s="25"/>
      <c r="K53" s="25"/>
      <c r="L53" s="25"/>
    </row>
    <row r="54" spans="1:60" s="27" customFormat="1" ht="21" customHeight="1" x14ac:dyDescent="0.3">
      <c r="A54" s="147" t="s">
        <v>17</v>
      </c>
      <c r="B54" s="17" t="s">
        <v>18</v>
      </c>
      <c r="C54" s="17"/>
      <c r="D54" s="168"/>
      <c r="E54" s="113" t="s">
        <v>236</v>
      </c>
      <c r="F54" s="18" t="s">
        <v>235</v>
      </c>
      <c r="G54" s="18" t="s">
        <v>286</v>
      </c>
      <c r="H54" s="19" t="s">
        <v>237</v>
      </c>
      <c r="I54" s="17">
        <v>186</v>
      </c>
      <c r="J54" s="17">
        <v>196</v>
      </c>
      <c r="K54" s="17"/>
      <c r="L54" s="17"/>
      <c r="M54" s="17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</row>
    <row r="55" spans="1:60" x14ac:dyDescent="0.3">
      <c r="A55" s="148" t="s">
        <v>323</v>
      </c>
      <c r="B55" s="22" t="s">
        <v>38</v>
      </c>
      <c r="C55" s="23" t="s">
        <v>426</v>
      </c>
      <c r="D55" s="173" t="s">
        <v>243</v>
      </c>
      <c r="E55" s="114">
        <f>F55*H55</f>
        <v>0</v>
      </c>
      <c r="F55" s="65">
        <v>1025</v>
      </c>
      <c r="G55" s="65">
        <v>1110</v>
      </c>
      <c r="H55" s="22">
        <f>I55+J55</f>
        <v>0</v>
      </c>
      <c r="I55" s="24"/>
      <c r="J55" s="24"/>
      <c r="K55" s="25"/>
      <c r="L55" s="25"/>
      <c r="M55" s="25"/>
    </row>
    <row r="56" spans="1:60" s="27" customFormat="1" ht="18" x14ac:dyDescent="0.35">
      <c r="A56" s="147" t="s">
        <v>17</v>
      </c>
      <c r="B56" s="17" t="s">
        <v>18</v>
      </c>
      <c r="C56" s="28" t="s">
        <v>39</v>
      </c>
      <c r="D56" s="16"/>
      <c r="E56" s="113" t="s">
        <v>236</v>
      </c>
      <c r="F56" s="18" t="s">
        <v>235</v>
      </c>
      <c r="G56" s="18" t="s">
        <v>286</v>
      </c>
      <c r="H56" s="19" t="s">
        <v>237</v>
      </c>
      <c r="I56" s="17">
        <v>150</v>
      </c>
      <c r="J56" s="17">
        <v>156</v>
      </c>
      <c r="K56" s="17">
        <v>165</v>
      </c>
      <c r="L56" s="17">
        <v>170</v>
      </c>
      <c r="M56" s="17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</row>
    <row r="57" spans="1:60" x14ac:dyDescent="0.3">
      <c r="A57" s="148" t="s">
        <v>324</v>
      </c>
      <c r="B57" s="22" t="s">
        <v>40</v>
      </c>
      <c r="C57" s="23" t="s">
        <v>427</v>
      </c>
      <c r="D57" s="104"/>
      <c r="E57" s="114">
        <f>F57*H57</f>
        <v>0</v>
      </c>
      <c r="F57" s="65">
        <v>813</v>
      </c>
      <c r="G57" s="65">
        <v>940</v>
      </c>
      <c r="H57" s="22">
        <f>I57+J57+K57+L57</f>
        <v>0</v>
      </c>
      <c r="I57" s="24"/>
      <c r="J57" s="24"/>
      <c r="K57" s="24"/>
      <c r="L57" s="24"/>
      <c r="M57" s="25"/>
    </row>
    <row r="58" spans="1:60" x14ac:dyDescent="0.3">
      <c r="A58" s="148" t="s">
        <v>325</v>
      </c>
      <c r="B58" s="22" t="s">
        <v>41</v>
      </c>
      <c r="C58" s="23" t="s">
        <v>428</v>
      </c>
      <c r="D58" s="104"/>
      <c r="E58" s="114">
        <f>F58*H58</f>
        <v>0</v>
      </c>
      <c r="F58" s="65">
        <v>859</v>
      </c>
      <c r="G58" s="65">
        <v>990</v>
      </c>
      <c r="H58" s="22">
        <f>I58+J58+K58+L58</f>
        <v>0</v>
      </c>
      <c r="I58" s="24"/>
      <c r="J58" s="24"/>
      <c r="K58" s="24"/>
      <c r="L58" s="24"/>
      <c r="M58" s="25"/>
    </row>
    <row r="59" spans="1:60" s="27" customFormat="1" ht="21" customHeight="1" x14ac:dyDescent="0.3">
      <c r="A59" s="147" t="s">
        <v>17</v>
      </c>
      <c r="B59" s="17" t="s">
        <v>18</v>
      </c>
      <c r="C59" s="17"/>
      <c r="D59" s="16"/>
      <c r="E59" s="113" t="s">
        <v>236</v>
      </c>
      <c r="F59" s="18" t="s">
        <v>235</v>
      </c>
      <c r="G59" s="18" t="s">
        <v>286</v>
      </c>
      <c r="H59" s="19" t="s">
        <v>237</v>
      </c>
      <c r="I59" s="17">
        <v>169</v>
      </c>
      <c r="J59" s="17">
        <v>173</v>
      </c>
      <c r="K59" s="17">
        <v>179</v>
      </c>
      <c r="L59" s="17">
        <v>183</v>
      </c>
      <c r="M59" s="17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</row>
    <row r="60" spans="1:60" x14ac:dyDescent="0.3">
      <c r="A60" s="148" t="s">
        <v>326</v>
      </c>
      <c r="B60" s="22" t="s">
        <v>42</v>
      </c>
      <c r="C60" s="23" t="s">
        <v>429</v>
      </c>
      <c r="D60" s="104"/>
      <c r="E60" s="114">
        <f>F60*H60</f>
        <v>0</v>
      </c>
      <c r="F60" s="65">
        <v>813</v>
      </c>
      <c r="G60" s="65">
        <v>940</v>
      </c>
      <c r="H60" s="22">
        <f>I60+J60+K60+L60</f>
        <v>0</v>
      </c>
      <c r="I60" s="24"/>
      <c r="J60" s="24"/>
      <c r="K60" s="24"/>
      <c r="L60" s="24"/>
      <c r="M60" s="25"/>
    </row>
    <row r="61" spans="1:60" x14ac:dyDescent="0.3">
      <c r="A61" s="148" t="s">
        <v>327</v>
      </c>
      <c r="B61" s="22" t="s">
        <v>43</v>
      </c>
      <c r="C61" s="23" t="s">
        <v>430</v>
      </c>
      <c r="D61" s="104"/>
      <c r="E61" s="114">
        <f>F61*H61</f>
        <v>0</v>
      </c>
      <c r="F61" s="65">
        <v>859</v>
      </c>
      <c r="G61" s="65">
        <v>990</v>
      </c>
      <c r="H61" s="22">
        <f>I61+J61+K61+L61</f>
        <v>0</v>
      </c>
      <c r="I61" s="24"/>
      <c r="J61" s="24"/>
      <c r="K61" s="24"/>
      <c r="L61" s="24"/>
      <c r="M61" s="25"/>
    </row>
    <row r="62" spans="1:60" s="27" customFormat="1" ht="17.399999999999999" x14ac:dyDescent="0.45">
      <c r="A62" s="147" t="s">
        <v>17</v>
      </c>
      <c r="B62" s="17" t="s">
        <v>18</v>
      </c>
      <c r="C62" s="39" t="s">
        <v>44</v>
      </c>
      <c r="D62" s="16"/>
      <c r="E62" s="113" t="s">
        <v>236</v>
      </c>
      <c r="F62" s="18" t="s">
        <v>235</v>
      </c>
      <c r="G62" s="18" t="s">
        <v>286</v>
      </c>
      <c r="H62" s="19" t="s">
        <v>237</v>
      </c>
      <c r="I62" s="17">
        <v>128</v>
      </c>
      <c r="J62" s="17">
        <v>135</v>
      </c>
      <c r="K62" s="17">
        <v>142</v>
      </c>
      <c r="L62" s="17">
        <v>149</v>
      </c>
      <c r="M62" s="17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</row>
    <row r="63" spans="1:60" x14ac:dyDescent="0.3">
      <c r="A63" s="148" t="s">
        <v>328</v>
      </c>
      <c r="B63" s="22" t="s">
        <v>45</v>
      </c>
      <c r="C63" s="23" t="s">
        <v>431</v>
      </c>
      <c r="D63" s="173" t="s">
        <v>536</v>
      </c>
      <c r="E63" s="114">
        <f>F63*H63</f>
        <v>0</v>
      </c>
      <c r="F63" s="65">
        <v>317</v>
      </c>
      <c r="G63" s="65">
        <v>340</v>
      </c>
      <c r="H63" s="22">
        <f>I63+J63+K63+L63</f>
        <v>0</v>
      </c>
      <c r="I63" s="24"/>
      <c r="J63" s="24"/>
      <c r="K63" s="24"/>
      <c r="L63" s="24"/>
      <c r="M63" s="25"/>
    </row>
    <row r="64" spans="1:60" x14ac:dyDescent="0.3">
      <c r="A64" s="148" t="s">
        <v>329</v>
      </c>
      <c r="B64" s="22" t="s">
        <v>307</v>
      </c>
      <c r="C64" s="23" t="s">
        <v>432</v>
      </c>
      <c r="D64" s="173" t="s">
        <v>536</v>
      </c>
      <c r="E64" s="114">
        <f>F64*H64</f>
        <v>0</v>
      </c>
      <c r="F64" s="65">
        <v>333</v>
      </c>
      <c r="G64" s="65">
        <v>360</v>
      </c>
      <c r="H64" s="22">
        <f>I64+J64+K64+L64</f>
        <v>0</v>
      </c>
      <c r="I64" s="24"/>
      <c r="J64" s="24"/>
      <c r="K64" s="24"/>
      <c r="L64" s="24"/>
      <c r="M64" s="25"/>
    </row>
    <row r="65" spans="1:60" x14ac:dyDescent="0.3">
      <c r="A65" s="148" t="s">
        <v>330</v>
      </c>
      <c r="B65" s="22" t="s">
        <v>46</v>
      </c>
      <c r="C65" s="23" t="s">
        <v>433</v>
      </c>
      <c r="D65" s="173" t="s">
        <v>536</v>
      </c>
      <c r="E65" s="114">
        <f>F65*H65</f>
        <v>0</v>
      </c>
      <c r="F65" s="65">
        <v>368</v>
      </c>
      <c r="G65" s="65">
        <v>399</v>
      </c>
      <c r="H65" s="22">
        <f>I65+J65+K65+L65</f>
        <v>0</v>
      </c>
      <c r="I65" s="24"/>
      <c r="J65" s="24"/>
      <c r="K65" s="24"/>
      <c r="L65" s="24"/>
      <c r="M65" s="25"/>
    </row>
    <row r="66" spans="1:60" s="27" customFormat="1" ht="21.6" customHeight="1" x14ac:dyDescent="0.3">
      <c r="A66" s="147" t="s">
        <v>17</v>
      </c>
      <c r="B66" s="17" t="s">
        <v>18</v>
      </c>
      <c r="C66" s="17"/>
      <c r="D66" s="168"/>
      <c r="E66" s="113" t="s">
        <v>236</v>
      </c>
      <c r="F66" s="18" t="s">
        <v>235</v>
      </c>
      <c r="G66" s="18" t="s">
        <v>286</v>
      </c>
      <c r="H66" s="19" t="s">
        <v>237</v>
      </c>
      <c r="I66" s="17">
        <v>126</v>
      </c>
      <c r="J66" s="17">
        <v>134</v>
      </c>
      <c r="K66" s="17">
        <v>143</v>
      </c>
      <c r="L66" s="17">
        <v>150</v>
      </c>
      <c r="M66" s="17">
        <v>158</v>
      </c>
      <c r="N66" s="17">
        <v>164</v>
      </c>
      <c r="O66" s="17">
        <v>171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</row>
    <row r="67" spans="1:60" x14ac:dyDescent="0.3">
      <c r="A67" s="148" t="s">
        <v>331</v>
      </c>
      <c r="B67" s="22" t="s">
        <v>47</v>
      </c>
      <c r="C67" s="23" t="s">
        <v>434</v>
      </c>
      <c r="D67" s="173" t="s">
        <v>537</v>
      </c>
      <c r="E67" s="114">
        <f>F67*H67</f>
        <v>0</v>
      </c>
      <c r="F67" s="65">
        <v>427</v>
      </c>
      <c r="G67" s="65">
        <v>459</v>
      </c>
      <c r="H67" s="22">
        <f>I67+J67+K67+L67+M67+N67+O67</f>
        <v>0</v>
      </c>
      <c r="I67" s="25"/>
      <c r="J67" s="25"/>
      <c r="K67" s="25"/>
      <c r="L67" s="25"/>
      <c r="M67" s="25"/>
      <c r="N67" s="24"/>
      <c r="O67" s="24"/>
    </row>
    <row r="68" spans="1:60" x14ac:dyDescent="0.3">
      <c r="A68" s="148" t="s">
        <v>332</v>
      </c>
      <c r="B68" s="22" t="s">
        <v>48</v>
      </c>
      <c r="C68" s="23" t="s">
        <v>435</v>
      </c>
      <c r="D68" s="173" t="s">
        <v>537</v>
      </c>
      <c r="E68" s="114">
        <f>F68*H68</f>
        <v>0</v>
      </c>
      <c r="F68" s="65">
        <v>346</v>
      </c>
      <c r="G68" s="65">
        <v>375</v>
      </c>
      <c r="H68" s="22">
        <f>I68+J68+K68+L68+M68+N68+O68</f>
        <v>0</v>
      </c>
      <c r="I68" s="24"/>
      <c r="J68" s="24"/>
      <c r="K68" s="24"/>
      <c r="L68" s="24"/>
      <c r="M68" s="24"/>
      <c r="N68" s="24"/>
      <c r="O68" s="24"/>
    </row>
    <row r="69" spans="1:60" x14ac:dyDescent="0.3">
      <c r="A69" s="148" t="s">
        <v>333</v>
      </c>
      <c r="B69" s="22" t="s">
        <v>49</v>
      </c>
      <c r="C69" s="23" t="s">
        <v>436</v>
      </c>
      <c r="D69" s="173" t="s">
        <v>537</v>
      </c>
      <c r="E69" s="114">
        <f>F69*H69</f>
        <v>0</v>
      </c>
      <c r="F69" s="65">
        <v>319</v>
      </c>
      <c r="G69" s="65">
        <v>340</v>
      </c>
      <c r="H69" s="22">
        <f>I69+J69+K69+L69+M69+N69+O69</f>
        <v>0</v>
      </c>
      <c r="I69" s="24"/>
      <c r="J69" s="24"/>
      <c r="K69" s="24"/>
      <c r="L69" s="24"/>
      <c r="M69" s="24"/>
      <c r="N69" s="24"/>
      <c r="O69" s="24"/>
    </row>
    <row r="70" spans="1:60" x14ac:dyDescent="0.3">
      <c r="A70" s="148" t="s">
        <v>334</v>
      </c>
      <c r="B70" s="22" t="s">
        <v>50</v>
      </c>
      <c r="C70" s="23" t="s">
        <v>437</v>
      </c>
      <c r="D70" s="173" t="s">
        <v>537</v>
      </c>
      <c r="E70" s="114">
        <f>F70*H70</f>
        <v>0</v>
      </c>
      <c r="F70" s="65">
        <v>369</v>
      </c>
      <c r="G70" s="65">
        <v>399</v>
      </c>
      <c r="H70" s="22">
        <f>I70+J70+K70+L70+M70+N70+O70</f>
        <v>0</v>
      </c>
      <c r="I70" s="24"/>
      <c r="J70" s="24"/>
      <c r="K70" s="24"/>
      <c r="L70" s="24"/>
      <c r="M70" s="24"/>
      <c r="N70" s="24"/>
      <c r="O70" s="24"/>
    </row>
    <row r="71" spans="1:60" s="27" customFormat="1" ht="21" customHeight="1" x14ac:dyDescent="0.45">
      <c r="A71" s="147" t="s">
        <v>17</v>
      </c>
      <c r="B71" s="17" t="s">
        <v>18</v>
      </c>
      <c r="C71" s="39" t="s">
        <v>89</v>
      </c>
      <c r="D71" s="168"/>
      <c r="E71" s="113" t="s">
        <v>236</v>
      </c>
      <c r="F71" s="18" t="s">
        <v>235</v>
      </c>
      <c r="G71" s="18" t="s">
        <v>286</v>
      </c>
      <c r="H71" s="19" t="s">
        <v>237</v>
      </c>
      <c r="I71" s="17">
        <v>127</v>
      </c>
      <c r="J71" s="17">
        <v>134</v>
      </c>
      <c r="K71" s="17">
        <v>141</v>
      </c>
      <c r="L71" s="17">
        <v>148</v>
      </c>
      <c r="M71" s="17"/>
      <c r="N71" s="17"/>
      <c r="O71" s="17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</row>
    <row r="72" spans="1:60" x14ac:dyDescent="0.3">
      <c r="A72" s="148" t="s">
        <v>335</v>
      </c>
      <c r="B72" s="22" t="s">
        <v>51</v>
      </c>
      <c r="C72" s="23" t="s">
        <v>438</v>
      </c>
      <c r="D72" s="173" t="s">
        <v>533</v>
      </c>
      <c r="E72" s="114">
        <f>F72*H72</f>
        <v>0</v>
      </c>
      <c r="F72" s="65">
        <v>316</v>
      </c>
      <c r="G72" s="65">
        <v>330</v>
      </c>
      <c r="H72" s="22">
        <f>I72+J72+K72+L72+M72+N72+O72</f>
        <v>0</v>
      </c>
      <c r="I72" s="24"/>
      <c r="J72" s="24"/>
      <c r="K72" s="24"/>
      <c r="L72" s="24"/>
      <c r="M72" s="25"/>
      <c r="N72" s="25"/>
      <c r="O72" s="25"/>
    </row>
    <row r="73" spans="1:60" x14ac:dyDescent="0.3">
      <c r="A73" s="148" t="s">
        <v>510</v>
      </c>
      <c r="B73" s="21" t="s">
        <v>508</v>
      </c>
      <c r="C73" s="145" t="s">
        <v>509</v>
      </c>
      <c r="D73" s="173" t="s">
        <v>532</v>
      </c>
      <c r="E73" s="114"/>
      <c r="F73" s="65">
        <v>246</v>
      </c>
      <c r="G73" s="65"/>
      <c r="H73" s="22">
        <f>I73+J73+K73+L73+M73+N73+O73</f>
        <v>0</v>
      </c>
      <c r="I73" s="24"/>
      <c r="J73" s="24"/>
      <c r="K73" s="24"/>
      <c r="L73" s="24"/>
      <c r="M73" s="25"/>
      <c r="N73" s="25"/>
      <c r="O73" s="25"/>
    </row>
    <row r="74" spans="1:60" s="27" customFormat="1" ht="18" x14ac:dyDescent="0.35">
      <c r="A74" s="147" t="s">
        <v>17</v>
      </c>
      <c r="B74" s="17" t="s">
        <v>18</v>
      </c>
      <c r="C74" s="28"/>
      <c r="D74" s="168"/>
      <c r="E74" s="113" t="s">
        <v>236</v>
      </c>
      <c r="F74" s="18" t="s">
        <v>235</v>
      </c>
      <c r="G74" s="18" t="s">
        <v>286</v>
      </c>
      <c r="H74" s="19" t="s">
        <v>237</v>
      </c>
      <c r="I74" s="17">
        <v>110</v>
      </c>
      <c r="J74" s="17">
        <v>120</v>
      </c>
      <c r="K74" s="17">
        <v>130</v>
      </c>
      <c r="L74" s="17">
        <v>140</v>
      </c>
      <c r="M74" s="17">
        <v>150</v>
      </c>
      <c r="N74" s="17">
        <v>160</v>
      </c>
      <c r="O74" s="17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</row>
    <row r="75" spans="1:60" s="27" customFormat="1" x14ac:dyDescent="0.3">
      <c r="A75" s="148" t="s">
        <v>510</v>
      </c>
      <c r="B75" s="66" t="s">
        <v>511</v>
      </c>
      <c r="C75" s="144" t="s">
        <v>512</v>
      </c>
      <c r="D75" s="173" t="s">
        <v>534</v>
      </c>
      <c r="E75" s="115">
        <f>F75*H75</f>
        <v>0</v>
      </c>
      <c r="F75" s="65">
        <v>165</v>
      </c>
      <c r="G75" s="98"/>
      <c r="H75" s="66">
        <f>I75+J75+K75+L75+M75+N75+O75</f>
        <v>0</v>
      </c>
      <c r="I75" s="104"/>
      <c r="J75" s="104"/>
      <c r="K75" s="104"/>
      <c r="L75" s="104"/>
      <c r="M75" s="104"/>
      <c r="N75" s="104"/>
      <c r="O75" s="17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</row>
    <row r="76" spans="1:60" x14ac:dyDescent="0.3">
      <c r="A76" s="148" t="s">
        <v>336</v>
      </c>
      <c r="B76" s="66" t="s">
        <v>53</v>
      </c>
      <c r="C76" s="144" t="s">
        <v>439</v>
      </c>
      <c r="D76" s="174" t="s">
        <v>535</v>
      </c>
      <c r="E76" s="115">
        <f>F76*H76</f>
        <v>0</v>
      </c>
      <c r="F76" s="65">
        <v>215</v>
      </c>
      <c r="G76" s="81">
        <v>240</v>
      </c>
      <c r="H76" s="66">
        <f>I76+J76+K76+L76+M76+N76+O76</f>
        <v>0</v>
      </c>
      <c r="I76" s="104"/>
      <c r="J76" s="104"/>
      <c r="K76" s="104"/>
      <c r="L76" s="104"/>
      <c r="M76" s="104"/>
      <c r="N76" s="104"/>
      <c r="O76" s="25"/>
    </row>
    <row r="77" spans="1:60" ht="15" thickBot="1" x14ac:dyDescent="0.35">
      <c r="A77" s="148" t="s">
        <v>337</v>
      </c>
      <c r="B77" s="82" t="s">
        <v>54</v>
      </c>
      <c r="C77" s="23" t="s">
        <v>440</v>
      </c>
      <c r="D77" s="174" t="s">
        <v>535</v>
      </c>
      <c r="E77" s="116">
        <f>F77*H77</f>
        <v>0</v>
      </c>
      <c r="F77" s="65">
        <v>194</v>
      </c>
      <c r="G77" s="83">
        <v>215</v>
      </c>
      <c r="H77" s="82">
        <f>I77+J77+K77+L77+M77+N77+O77</f>
        <v>0</v>
      </c>
      <c r="I77" s="104"/>
      <c r="J77" s="104"/>
      <c r="K77" s="104"/>
      <c r="L77" s="104"/>
      <c r="M77" s="104"/>
      <c r="N77" s="104"/>
      <c r="O77" s="25"/>
    </row>
    <row r="78" spans="1:60" s="27" customFormat="1" ht="18" x14ac:dyDescent="0.35">
      <c r="A78" s="149" t="s">
        <v>17</v>
      </c>
      <c r="B78" s="63" t="s">
        <v>18</v>
      </c>
      <c r="C78" s="63" t="s">
        <v>196</v>
      </c>
      <c r="D78" s="62" t="s">
        <v>244</v>
      </c>
      <c r="E78" s="117" t="s">
        <v>236</v>
      </c>
      <c r="F78" s="64" t="s">
        <v>235</v>
      </c>
      <c r="G78" s="64" t="s">
        <v>286</v>
      </c>
      <c r="H78" s="63" t="s">
        <v>237</v>
      </c>
      <c r="I78" s="63" t="s">
        <v>73</v>
      </c>
      <c r="J78" s="8"/>
      <c r="K78" s="8"/>
      <c r="L78" s="8"/>
      <c r="M78" s="8"/>
      <c r="N78" s="8"/>
      <c r="O78" s="8"/>
      <c r="P78" s="26"/>
    </row>
    <row r="79" spans="1:60" x14ac:dyDescent="0.3">
      <c r="A79" s="164" t="s">
        <v>338</v>
      </c>
      <c r="B79" s="32" t="s">
        <v>173</v>
      </c>
      <c r="C79" s="33" t="s">
        <v>174</v>
      </c>
      <c r="D79" s="31" t="s">
        <v>245</v>
      </c>
      <c r="E79" s="118">
        <f>F79*H79</f>
        <v>0</v>
      </c>
      <c r="F79" s="65">
        <v>293</v>
      </c>
      <c r="G79" s="65">
        <v>300</v>
      </c>
      <c r="H79" s="32">
        <f>I79</f>
        <v>0</v>
      </c>
      <c r="I79" s="34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x14ac:dyDescent="0.3">
      <c r="A80" s="164" t="s">
        <v>339</v>
      </c>
      <c r="B80" s="32" t="s">
        <v>178</v>
      </c>
      <c r="C80" s="33" t="s">
        <v>179</v>
      </c>
      <c r="D80" s="31" t="s">
        <v>246</v>
      </c>
      <c r="E80" s="118">
        <f>F80*H80</f>
        <v>0</v>
      </c>
      <c r="F80" s="65">
        <v>218</v>
      </c>
      <c r="G80" s="65">
        <v>240</v>
      </c>
      <c r="H80" s="32">
        <f>I80</f>
        <v>0</v>
      </c>
      <c r="I80" s="34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x14ac:dyDescent="0.3">
      <c r="A81" s="164" t="s">
        <v>340</v>
      </c>
      <c r="B81" s="32" t="s">
        <v>175</v>
      </c>
      <c r="C81" s="33" t="s">
        <v>441</v>
      </c>
      <c r="D81" s="31" t="s">
        <v>247</v>
      </c>
      <c r="E81" s="118">
        <f>F81*H81</f>
        <v>0</v>
      </c>
      <c r="F81" s="65">
        <v>177</v>
      </c>
      <c r="G81" s="65">
        <v>189</v>
      </c>
      <c r="H81" s="32">
        <f>I81</f>
        <v>0</v>
      </c>
      <c r="I81" s="34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x14ac:dyDescent="0.3">
      <c r="A82" s="164" t="s">
        <v>341</v>
      </c>
      <c r="B82" s="32" t="s">
        <v>176</v>
      </c>
      <c r="C82" s="33" t="s">
        <v>177</v>
      </c>
      <c r="D82" s="31" t="s">
        <v>248</v>
      </c>
      <c r="E82" s="118">
        <f>F82*H82</f>
        <v>0</v>
      </c>
      <c r="F82" s="65">
        <v>191</v>
      </c>
      <c r="G82" s="65">
        <v>210</v>
      </c>
      <c r="H82" s="32">
        <f>I82</f>
        <v>0</v>
      </c>
      <c r="I82" s="34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s="27" customFormat="1" x14ac:dyDescent="0.3">
      <c r="A83" s="150" t="s">
        <v>17</v>
      </c>
      <c r="B83" s="52" t="s">
        <v>18</v>
      </c>
      <c r="C83" s="52" t="s">
        <v>180</v>
      </c>
      <c r="D83" s="51"/>
      <c r="E83" s="117" t="s">
        <v>236</v>
      </c>
      <c r="F83" s="64" t="s">
        <v>235</v>
      </c>
      <c r="G83" s="64" t="s">
        <v>286</v>
      </c>
      <c r="H83" s="63" t="s">
        <v>237</v>
      </c>
      <c r="I83" s="52" t="s">
        <v>73</v>
      </c>
      <c r="J83" s="8"/>
      <c r="K83" s="8"/>
      <c r="L83" s="8"/>
      <c r="M83" s="8"/>
      <c r="N83" s="8"/>
      <c r="O83" s="8"/>
      <c r="P83" s="26"/>
    </row>
    <row r="84" spans="1:60" x14ac:dyDescent="0.3">
      <c r="A84" s="164" t="s">
        <v>342</v>
      </c>
      <c r="B84" s="32" t="s">
        <v>181</v>
      </c>
      <c r="C84" s="33" t="s">
        <v>182</v>
      </c>
      <c r="D84" s="31" t="s">
        <v>249</v>
      </c>
      <c r="E84" s="118">
        <f>F84*H84</f>
        <v>0</v>
      </c>
      <c r="F84" s="65">
        <v>239</v>
      </c>
      <c r="G84" s="65">
        <v>255</v>
      </c>
      <c r="H84" s="32">
        <f>I84</f>
        <v>0</v>
      </c>
      <c r="I84" s="3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</row>
    <row r="85" spans="1:60" s="27" customFormat="1" x14ac:dyDescent="0.3">
      <c r="A85" s="150" t="s">
        <v>17</v>
      </c>
      <c r="B85" s="52" t="s">
        <v>18</v>
      </c>
      <c r="C85" s="52" t="s">
        <v>183</v>
      </c>
      <c r="D85" s="51"/>
      <c r="E85" s="117" t="s">
        <v>236</v>
      </c>
      <c r="F85" s="64" t="s">
        <v>235</v>
      </c>
      <c r="G85" s="64" t="s">
        <v>286</v>
      </c>
      <c r="H85" s="63" t="s">
        <v>237</v>
      </c>
      <c r="I85" s="52" t="s">
        <v>73</v>
      </c>
      <c r="J85" s="8"/>
      <c r="K85" s="8"/>
      <c r="L85" s="8"/>
      <c r="M85" s="8"/>
      <c r="N85" s="8"/>
      <c r="O85" s="8"/>
      <c r="P85" s="26"/>
    </row>
    <row r="86" spans="1:60" x14ac:dyDescent="0.3">
      <c r="A86" s="164" t="s">
        <v>343</v>
      </c>
      <c r="B86" s="32" t="s">
        <v>184</v>
      </c>
      <c r="C86" s="33" t="s">
        <v>442</v>
      </c>
      <c r="D86" s="31" t="s">
        <v>250</v>
      </c>
      <c r="E86" s="118">
        <f>F86*H86</f>
        <v>0</v>
      </c>
      <c r="F86" s="65">
        <v>150</v>
      </c>
      <c r="G86" s="65">
        <v>157</v>
      </c>
      <c r="H86" s="32">
        <f>I86</f>
        <v>0</v>
      </c>
      <c r="I86" s="34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</row>
    <row r="87" spans="1:60" x14ac:dyDescent="0.3">
      <c r="A87" s="164" t="s">
        <v>344</v>
      </c>
      <c r="B87" s="32" t="s">
        <v>185</v>
      </c>
      <c r="C87" s="33" t="s">
        <v>443</v>
      </c>
      <c r="D87" s="31" t="s">
        <v>251</v>
      </c>
      <c r="E87" s="118">
        <f>F87*H87</f>
        <v>0</v>
      </c>
      <c r="F87" s="65">
        <v>109</v>
      </c>
      <c r="G87" s="65">
        <v>120</v>
      </c>
      <c r="H87" s="32">
        <f>I87</f>
        <v>0</v>
      </c>
      <c r="I87" s="34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</row>
    <row r="88" spans="1:60" x14ac:dyDescent="0.3">
      <c r="A88" s="164" t="s">
        <v>345</v>
      </c>
      <c r="B88" s="32" t="s">
        <v>186</v>
      </c>
      <c r="C88" s="33" t="s">
        <v>187</v>
      </c>
      <c r="D88" s="31" t="s">
        <v>252</v>
      </c>
      <c r="E88" s="118">
        <f>F88*H88</f>
        <v>0</v>
      </c>
      <c r="F88" s="65">
        <v>78</v>
      </c>
      <c r="G88" s="65">
        <v>82</v>
      </c>
      <c r="H88" s="32">
        <f>I88</f>
        <v>0</v>
      </c>
      <c r="I88" s="34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</row>
    <row r="89" spans="1:60" x14ac:dyDescent="0.3">
      <c r="A89" s="164" t="s">
        <v>346</v>
      </c>
      <c r="B89" s="32" t="s">
        <v>188</v>
      </c>
      <c r="C89" s="33" t="s">
        <v>189</v>
      </c>
      <c r="D89" s="31" t="s">
        <v>253</v>
      </c>
      <c r="E89" s="118">
        <f>F89*H89</f>
        <v>0</v>
      </c>
      <c r="F89" s="65">
        <v>64</v>
      </c>
      <c r="G89" s="65">
        <v>67</v>
      </c>
      <c r="H89" s="32">
        <f>I89</f>
        <v>0</v>
      </c>
      <c r="I89" s="34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</row>
    <row r="90" spans="1:60" s="27" customFormat="1" x14ac:dyDescent="0.3">
      <c r="A90" s="150" t="s">
        <v>17</v>
      </c>
      <c r="B90" s="52" t="s">
        <v>18</v>
      </c>
      <c r="C90" s="52" t="s">
        <v>190</v>
      </c>
      <c r="D90" s="51"/>
      <c r="E90" s="117" t="s">
        <v>236</v>
      </c>
      <c r="F90" s="64" t="s">
        <v>235</v>
      </c>
      <c r="G90" s="64" t="s">
        <v>286</v>
      </c>
      <c r="H90" s="63" t="s">
        <v>237</v>
      </c>
      <c r="I90" s="52" t="s">
        <v>73</v>
      </c>
      <c r="J90" s="8"/>
      <c r="K90" s="8"/>
      <c r="L90" s="8"/>
      <c r="M90" s="8"/>
      <c r="N90" s="8"/>
      <c r="O90" s="8"/>
      <c r="P90" s="26"/>
    </row>
    <row r="91" spans="1:60" x14ac:dyDescent="0.3">
      <c r="A91" s="164" t="s">
        <v>347</v>
      </c>
      <c r="B91" s="32" t="s">
        <v>191</v>
      </c>
      <c r="C91" s="33" t="s">
        <v>192</v>
      </c>
      <c r="D91" s="31" t="s">
        <v>253</v>
      </c>
      <c r="E91" s="118">
        <f>F91*H91</f>
        <v>0</v>
      </c>
      <c r="F91" s="65">
        <v>71</v>
      </c>
      <c r="G91" s="65">
        <v>75</v>
      </c>
      <c r="H91" s="32">
        <f>I91</f>
        <v>0</v>
      </c>
      <c r="I91" s="34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</row>
    <row r="92" spans="1:60" s="27" customFormat="1" x14ac:dyDescent="0.3">
      <c r="A92" s="151" t="s">
        <v>17</v>
      </c>
      <c r="B92" s="68" t="s">
        <v>18</v>
      </c>
      <c r="C92" s="68" t="s">
        <v>198</v>
      </c>
      <c r="D92" s="67"/>
      <c r="E92" s="119" t="s">
        <v>236</v>
      </c>
      <c r="F92" s="69" t="s">
        <v>235</v>
      </c>
      <c r="G92" s="69" t="s">
        <v>286</v>
      </c>
      <c r="H92" s="68" t="s">
        <v>237</v>
      </c>
      <c r="I92" s="68" t="s">
        <v>73</v>
      </c>
      <c r="J92" s="8"/>
      <c r="K92" s="8"/>
      <c r="L92" s="8"/>
      <c r="M92" s="8"/>
      <c r="N92" s="8"/>
      <c r="O92" s="8"/>
      <c r="P92" s="26"/>
    </row>
    <row r="93" spans="1:60" x14ac:dyDescent="0.3">
      <c r="A93" s="148" t="s">
        <v>524</v>
      </c>
      <c r="B93" s="32" t="s">
        <v>199</v>
      </c>
      <c r="C93" s="33" t="s">
        <v>200</v>
      </c>
      <c r="D93" s="105"/>
      <c r="E93" s="118">
        <f t="shared" ref="E93:E98" si="2">F93*H93</f>
        <v>0</v>
      </c>
      <c r="F93" s="65">
        <v>8</v>
      </c>
      <c r="G93" s="65">
        <v>9</v>
      </c>
      <c r="H93" s="32">
        <f t="shared" ref="H93:H98" si="3">I93</f>
        <v>0</v>
      </c>
      <c r="I93" s="34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</row>
    <row r="94" spans="1:60" x14ac:dyDescent="0.3">
      <c r="A94" s="148" t="s">
        <v>525</v>
      </c>
      <c r="B94" s="32" t="s">
        <v>201</v>
      </c>
      <c r="C94" s="33" t="s">
        <v>202</v>
      </c>
      <c r="D94" s="106"/>
      <c r="E94" s="118">
        <f t="shared" si="2"/>
        <v>0</v>
      </c>
      <c r="F94" s="65">
        <v>14</v>
      </c>
      <c r="G94" s="65">
        <v>15</v>
      </c>
      <c r="H94" s="32">
        <f t="shared" si="3"/>
        <v>0</v>
      </c>
      <c r="I94" s="3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</row>
    <row r="95" spans="1:60" x14ac:dyDescent="0.3">
      <c r="A95" s="148" t="s">
        <v>526</v>
      </c>
      <c r="B95" s="32" t="s">
        <v>203</v>
      </c>
      <c r="C95" s="33" t="s">
        <v>204</v>
      </c>
      <c r="D95" s="106"/>
      <c r="E95" s="118">
        <f t="shared" si="2"/>
        <v>0</v>
      </c>
      <c r="F95" s="65">
        <v>22</v>
      </c>
      <c r="G95" s="65">
        <v>24</v>
      </c>
      <c r="H95" s="32">
        <f t="shared" si="3"/>
        <v>0</v>
      </c>
      <c r="I95" s="34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</row>
    <row r="96" spans="1:60" x14ac:dyDescent="0.3">
      <c r="A96" s="148" t="s">
        <v>527</v>
      </c>
      <c r="B96" s="32" t="s">
        <v>205</v>
      </c>
      <c r="C96" s="33" t="s">
        <v>206</v>
      </c>
      <c r="D96" s="105"/>
      <c r="E96" s="118">
        <f t="shared" si="2"/>
        <v>0</v>
      </c>
      <c r="F96" s="65">
        <v>8</v>
      </c>
      <c r="G96" s="65">
        <v>9</v>
      </c>
      <c r="H96" s="32">
        <f t="shared" si="3"/>
        <v>0</v>
      </c>
      <c r="I96" s="34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</row>
    <row r="97" spans="1:60" x14ac:dyDescent="0.3">
      <c r="A97" s="148" t="s">
        <v>528</v>
      </c>
      <c r="B97" s="32" t="s">
        <v>207</v>
      </c>
      <c r="C97" s="33" t="s">
        <v>208</v>
      </c>
      <c r="D97" s="107"/>
      <c r="E97" s="120">
        <f t="shared" si="2"/>
        <v>0</v>
      </c>
      <c r="F97" s="65">
        <v>14</v>
      </c>
      <c r="G97" s="81">
        <v>15</v>
      </c>
      <c r="H97" s="36">
        <f t="shared" si="3"/>
        <v>0</v>
      </c>
      <c r="I97" s="3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</row>
    <row r="98" spans="1:60" x14ac:dyDescent="0.3">
      <c r="A98" s="148" t="s">
        <v>529</v>
      </c>
      <c r="B98" s="32" t="s">
        <v>209</v>
      </c>
      <c r="C98" s="33" t="s">
        <v>210</v>
      </c>
      <c r="D98" s="107"/>
      <c r="E98" s="120">
        <f t="shared" si="2"/>
        <v>0</v>
      </c>
      <c r="F98" s="81">
        <v>22</v>
      </c>
      <c r="G98" s="188">
        <v>24</v>
      </c>
      <c r="H98" s="36">
        <f t="shared" si="3"/>
        <v>0</v>
      </c>
      <c r="I98" s="37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</row>
    <row r="99" spans="1:60" s="26" customFormat="1" ht="21" customHeight="1" x14ac:dyDescent="0.3">
      <c r="A99" s="147" t="s">
        <v>17</v>
      </c>
      <c r="B99" s="17" t="s">
        <v>18</v>
      </c>
      <c r="C99" s="186" t="s">
        <v>211</v>
      </c>
      <c r="D99" s="192"/>
      <c r="E99" s="113" t="s">
        <v>236</v>
      </c>
      <c r="F99" s="18" t="s">
        <v>235</v>
      </c>
      <c r="G99" s="193" t="s">
        <v>286</v>
      </c>
      <c r="H99" s="194" t="s">
        <v>237</v>
      </c>
      <c r="I99" s="194">
        <v>235</v>
      </c>
      <c r="J99" s="187">
        <v>245</v>
      </c>
      <c r="K99" s="17">
        <v>255</v>
      </c>
      <c r="L99" s="17">
        <v>265</v>
      </c>
      <c r="M99" s="17">
        <v>275</v>
      </c>
      <c r="N99" s="17">
        <v>285</v>
      </c>
      <c r="O99" s="17">
        <v>295</v>
      </c>
      <c r="P99" s="17"/>
      <c r="Q99" s="17"/>
      <c r="R99" s="17"/>
      <c r="S99" s="17"/>
      <c r="T99" s="17"/>
      <c r="U99" s="17"/>
      <c r="V99" s="17"/>
      <c r="W99" s="17"/>
      <c r="X99" s="17"/>
    </row>
    <row r="100" spans="1:60" x14ac:dyDescent="0.3">
      <c r="A100" s="148" t="s">
        <v>348</v>
      </c>
      <c r="B100" s="22" t="s">
        <v>55</v>
      </c>
      <c r="C100" s="23" t="s">
        <v>56</v>
      </c>
      <c r="D100" s="189" t="s">
        <v>254</v>
      </c>
      <c r="E100" s="190">
        <f t="shared" ref="E100:E105" si="4">F100*H100</f>
        <v>0</v>
      </c>
      <c r="F100" s="191">
        <v>512</v>
      </c>
      <c r="G100" s="191">
        <v>555</v>
      </c>
      <c r="H100" s="36">
        <f>I100+J100+K100+L100+M100+N100+O100</f>
        <v>0</v>
      </c>
      <c r="I100" s="24"/>
      <c r="J100" s="24"/>
      <c r="K100" s="24"/>
      <c r="L100" s="24"/>
      <c r="M100" s="24"/>
      <c r="N100" s="24"/>
      <c r="O100" s="24"/>
      <c r="P100" s="128"/>
      <c r="Q100" s="128"/>
      <c r="R100" s="128"/>
      <c r="S100" s="128"/>
      <c r="T100" s="128"/>
      <c r="U100" s="128"/>
      <c r="V100" s="128"/>
      <c r="W100" s="128"/>
      <c r="X100" s="128"/>
    </row>
    <row r="101" spans="1:60" x14ac:dyDescent="0.3">
      <c r="A101" s="148" t="s">
        <v>349</v>
      </c>
      <c r="B101" s="22" t="s">
        <v>59</v>
      </c>
      <c r="C101" s="23" t="s">
        <v>60</v>
      </c>
      <c r="D101" s="167" t="s">
        <v>255</v>
      </c>
      <c r="E101" s="114">
        <f t="shared" si="4"/>
        <v>0</v>
      </c>
      <c r="F101" s="65">
        <v>512</v>
      </c>
      <c r="G101" s="65">
        <v>555</v>
      </c>
      <c r="H101" s="36">
        <f t="shared" ref="H101:H105" si="5">I101+J101+K101+L101+M101+N101+O101</f>
        <v>0</v>
      </c>
      <c r="I101" s="24"/>
      <c r="J101" s="24"/>
      <c r="K101" s="24"/>
      <c r="L101" s="24"/>
      <c r="M101" s="24"/>
      <c r="N101" s="24"/>
      <c r="O101" s="24"/>
      <c r="P101" s="128"/>
      <c r="Q101" s="128"/>
      <c r="R101" s="128"/>
      <c r="S101" s="128"/>
      <c r="T101" s="128"/>
      <c r="U101" s="128"/>
      <c r="V101" s="128"/>
      <c r="W101" s="128"/>
      <c r="X101" s="128"/>
    </row>
    <row r="102" spans="1:60" x14ac:dyDescent="0.3">
      <c r="A102" s="148" t="s">
        <v>350</v>
      </c>
      <c r="B102" s="22" t="s">
        <v>63</v>
      </c>
      <c r="C102" s="23" t="s">
        <v>444</v>
      </c>
      <c r="D102" s="167" t="s">
        <v>256</v>
      </c>
      <c r="E102" s="114">
        <f t="shared" si="4"/>
        <v>0</v>
      </c>
      <c r="F102" s="65">
        <v>512</v>
      </c>
      <c r="G102" s="65">
        <v>555</v>
      </c>
      <c r="H102" s="36">
        <f t="shared" si="5"/>
        <v>0</v>
      </c>
      <c r="I102" s="24"/>
      <c r="J102" s="24"/>
      <c r="K102" s="24"/>
      <c r="L102" s="24"/>
      <c r="M102" s="24"/>
      <c r="N102" s="24"/>
      <c r="O102" s="24"/>
      <c r="P102" s="128"/>
      <c r="Q102" s="128"/>
      <c r="R102" s="128"/>
      <c r="S102" s="128"/>
      <c r="T102" s="128"/>
      <c r="U102" s="128"/>
      <c r="V102" s="128"/>
      <c r="W102" s="128"/>
      <c r="X102" s="128"/>
    </row>
    <row r="103" spans="1:60" x14ac:dyDescent="0.3">
      <c r="A103" s="148" t="s">
        <v>351</v>
      </c>
      <c r="B103" s="22" t="s">
        <v>57</v>
      </c>
      <c r="C103" s="23" t="s">
        <v>58</v>
      </c>
      <c r="D103" s="167" t="s">
        <v>257</v>
      </c>
      <c r="E103" s="114">
        <f t="shared" si="4"/>
        <v>0</v>
      </c>
      <c r="F103" s="65">
        <v>512</v>
      </c>
      <c r="G103" s="65">
        <v>555</v>
      </c>
      <c r="H103" s="36">
        <f t="shared" si="5"/>
        <v>0</v>
      </c>
      <c r="I103" s="24"/>
      <c r="J103" s="24"/>
      <c r="K103" s="24"/>
      <c r="L103" s="24"/>
      <c r="M103" s="24"/>
      <c r="N103" s="24"/>
      <c r="O103" s="24"/>
      <c r="P103" s="128"/>
      <c r="Q103" s="128"/>
      <c r="R103" s="128"/>
      <c r="S103" s="128"/>
      <c r="T103" s="128"/>
      <c r="U103" s="128"/>
      <c r="V103" s="128"/>
      <c r="W103" s="128"/>
      <c r="X103" s="128"/>
    </row>
    <row r="104" spans="1:60" x14ac:dyDescent="0.3">
      <c r="A104" s="148" t="s">
        <v>352</v>
      </c>
      <c r="B104" s="22" t="s">
        <v>61</v>
      </c>
      <c r="C104" s="23" t="s">
        <v>62</v>
      </c>
      <c r="D104" s="167" t="s">
        <v>257</v>
      </c>
      <c r="E104" s="114">
        <f t="shared" si="4"/>
        <v>0</v>
      </c>
      <c r="F104" s="65">
        <v>457</v>
      </c>
      <c r="G104" s="65">
        <v>495</v>
      </c>
      <c r="H104" s="36">
        <f t="shared" si="5"/>
        <v>0</v>
      </c>
      <c r="I104" s="24"/>
      <c r="J104" s="24"/>
      <c r="K104" s="24"/>
      <c r="L104" s="24"/>
      <c r="M104" s="24"/>
      <c r="N104" s="24"/>
      <c r="O104" s="24"/>
      <c r="P104" s="128"/>
      <c r="Q104" s="128"/>
      <c r="R104" s="128"/>
      <c r="S104" s="128"/>
      <c r="T104" s="128"/>
      <c r="U104" s="128"/>
      <c r="V104" s="128"/>
      <c r="W104" s="128"/>
      <c r="X104" s="128"/>
    </row>
    <row r="105" spans="1:60" x14ac:dyDescent="0.3">
      <c r="A105" s="148" t="s">
        <v>353</v>
      </c>
      <c r="B105" s="22" t="s">
        <v>64</v>
      </c>
      <c r="C105" s="23" t="s">
        <v>65</v>
      </c>
      <c r="D105" s="167" t="s">
        <v>257</v>
      </c>
      <c r="E105" s="114">
        <f t="shared" si="4"/>
        <v>0</v>
      </c>
      <c r="F105" s="65">
        <v>512</v>
      </c>
      <c r="G105" s="65">
        <v>555</v>
      </c>
      <c r="H105" s="36">
        <f t="shared" si="5"/>
        <v>0</v>
      </c>
      <c r="I105" s="24"/>
      <c r="J105" s="24"/>
      <c r="K105" s="24"/>
      <c r="L105" s="24"/>
      <c r="M105" s="24"/>
      <c r="N105" s="24"/>
      <c r="O105" s="24"/>
      <c r="P105" s="128"/>
      <c r="Q105" s="128"/>
      <c r="R105" s="128"/>
      <c r="S105" s="128"/>
      <c r="T105" s="128"/>
      <c r="U105" s="128"/>
      <c r="V105" s="128"/>
      <c r="W105" s="128"/>
      <c r="X105" s="128"/>
    </row>
    <row r="106" spans="1:60" s="26" customFormat="1" ht="21" customHeight="1" x14ac:dyDescent="0.3">
      <c r="A106" s="147" t="s">
        <v>17</v>
      </c>
      <c r="B106" s="17" t="s">
        <v>18</v>
      </c>
      <c r="C106" s="17" t="s">
        <v>193</v>
      </c>
      <c r="D106" s="168"/>
      <c r="E106" s="113" t="s">
        <v>236</v>
      </c>
      <c r="F106" s="18" t="s">
        <v>235</v>
      </c>
      <c r="G106" s="18" t="s">
        <v>286</v>
      </c>
      <c r="H106" s="17" t="s">
        <v>237</v>
      </c>
      <c r="I106" s="17">
        <v>245</v>
      </c>
      <c r="J106" s="17">
        <v>250</v>
      </c>
      <c r="K106" s="17">
        <v>255</v>
      </c>
      <c r="L106" s="17">
        <v>260</v>
      </c>
      <c r="M106" s="17">
        <v>265</v>
      </c>
      <c r="N106" s="17">
        <v>270</v>
      </c>
      <c r="O106" s="17">
        <v>275</v>
      </c>
      <c r="P106" s="17">
        <v>280</v>
      </c>
      <c r="Q106" s="17">
        <v>285</v>
      </c>
      <c r="R106" s="17">
        <v>290</v>
      </c>
      <c r="S106" s="17">
        <v>295</v>
      </c>
      <c r="T106" s="17"/>
      <c r="U106" s="17"/>
      <c r="V106" s="17"/>
      <c r="W106" s="17"/>
      <c r="X106" s="17"/>
    </row>
    <row r="107" spans="1:60" x14ac:dyDescent="0.3">
      <c r="A107" s="148" t="s">
        <v>354</v>
      </c>
      <c r="B107" s="22" t="s">
        <v>460</v>
      </c>
      <c r="C107" s="23" t="s">
        <v>90</v>
      </c>
      <c r="D107" s="169" t="s">
        <v>258</v>
      </c>
      <c r="E107" s="114">
        <f>F107*H107</f>
        <v>0</v>
      </c>
      <c r="F107" s="65">
        <v>423</v>
      </c>
      <c r="G107" s="65">
        <v>485</v>
      </c>
      <c r="H107" s="36">
        <f>I107+J107+K107+L107+M107+N107+O107+P107+Q107+R107+S107</f>
        <v>0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128"/>
      <c r="V107" s="128"/>
      <c r="W107" s="128"/>
      <c r="X107" s="128"/>
    </row>
    <row r="108" spans="1:60" x14ac:dyDescent="0.3">
      <c r="A108" s="148" t="s">
        <v>355</v>
      </c>
      <c r="B108" s="22" t="s">
        <v>459</v>
      </c>
      <c r="C108" s="23" t="s">
        <v>91</v>
      </c>
      <c r="D108" s="169" t="s">
        <v>258</v>
      </c>
      <c r="E108" s="114">
        <f>F108*H108</f>
        <v>0</v>
      </c>
      <c r="F108" s="65">
        <v>390</v>
      </c>
      <c r="G108" s="65">
        <v>450</v>
      </c>
      <c r="H108" s="36">
        <f t="shared" ref="H108:H110" si="6">I108+J108+K108+L108+M108+N108+O108+P108+Q108+R108+S108</f>
        <v>0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128"/>
      <c r="V108" s="128"/>
      <c r="W108" s="128"/>
      <c r="X108" s="128"/>
    </row>
    <row r="109" spans="1:60" x14ac:dyDescent="0.3">
      <c r="A109" s="148" t="s">
        <v>356</v>
      </c>
      <c r="B109" s="22" t="s">
        <v>461</v>
      </c>
      <c r="C109" s="23" t="s">
        <v>66</v>
      </c>
      <c r="D109" s="169" t="s">
        <v>258</v>
      </c>
      <c r="E109" s="114">
        <f>F109*H109</f>
        <v>0</v>
      </c>
      <c r="F109" s="65">
        <v>357</v>
      </c>
      <c r="G109" s="65">
        <v>415</v>
      </c>
      <c r="H109" s="36">
        <f t="shared" si="6"/>
        <v>0</v>
      </c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128"/>
      <c r="V109" s="128"/>
      <c r="W109" s="128"/>
      <c r="X109" s="128"/>
      <c r="BH109"/>
    </row>
    <row r="110" spans="1:60" x14ac:dyDescent="0.3">
      <c r="A110" s="148" t="s">
        <v>357</v>
      </c>
      <c r="B110" s="22" t="s">
        <v>462</v>
      </c>
      <c r="C110" s="23" t="s">
        <v>67</v>
      </c>
      <c r="D110" s="169" t="s">
        <v>258</v>
      </c>
      <c r="E110" s="114">
        <f>F110*H110</f>
        <v>0</v>
      </c>
      <c r="F110" s="65">
        <v>284</v>
      </c>
      <c r="G110" s="65">
        <v>375</v>
      </c>
      <c r="H110" s="36">
        <f t="shared" si="6"/>
        <v>0</v>
      </c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128"/>
      <c r="V110" s="128"/>
      <c r="W110" s="128"/>
      <c r="X110" s="128"/>
      <c r="BH110"/>
    </row>
    <row r="111" spans="1:60" s="27" customFormat="1" ht="21" customHeight="1" x14ac:dyDescent="0.3">
      <c r="A111" s="147" t="s">
        <v>17</v>
      </c>
      <c r="B111" s="17" t="s">
        <v>18</v>
      </c>
      <c r="C111" s="17" t="s">
        <v>194</v>
      </c>
      <c r="D111" s="168"/>
      <c r="E111" s="113" t="s">
        <v>236</v>
      </c>
      <c r="F111" s="18" t="s">
        <v>235</v>
      </c>
      <c r="G111" s="18" t="s">
        <v>286</v>
      </c>
      <c r="H111" s="17" t="s">
        <v>237</v>
      </c>
      <c r="I111" s="17">
        <v>215</v>
      </c>
      <c r="J111" s="17">
        <v>225</v>
      </c>
      <c r="K111" s="17">
        <v>235</v>
      </c>
      <c r="L111" s="17">
        <v>245</v>
      </c>
      <c r="M111" s="17">
        <v>255</v>
      </c>
      <c r="N111" s="17">
        <v>265</v>
      </c>
      <c r="O111" s="17">
        <v>275</v>
      </c>
      <c r="P111" s="17">
        <v>285</v>
      </c>
      <c r="Q111" s="17"/>
      <c r="R111" s="17"/>
      <c r="S111" s="17"/>
      <c r="T111" s="17"/>
      <c r="U111" s="17"/>
      <c r="V111" s="17"/>
      <c r="W111" s="17"/>
      <c r="X111" s="17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</row>
    <row r="112" spans="1:60" x14ac:dyDescent="0.3">
      <c r="A112" s="148" t="s">
        <v>466</v>
      </c>
      <c r="B112" s="22" t="s">
        <v>463</v>
      </c>
      <c r="C112" s="23" t="s">
        <v>70</v>
      </c>
      <c r="D112" s="169" t="s">
        <v>258</v>
      </c>
      <c r="E112" s="114">
        <f>F112*H112</f>
        <v>0</v>
      </c>
      <c r="F112" s="65">
        <v>280</v>
      </c>
      <c r="G112" s="65">
        <v>310</v>
      </c>
      <c r="H112" s="22">
        <f>SUM(I112:X112)</f>
        <v>0</v>
      </c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128"/>
    </row>
    <row r="113" spans="1:60" x14ac:dyDescent="0.3">
      <c r="A113" s="147" t="s">
        <v>17</v>
      </c>
      <c r="B113" s="17" t="s">
        <v>18</v>
      </c>
      <c r="C113" s="17"/>
      <c r="D113" s="168"/>
      <c r="E113" s="113" t="s">
        <v>236</v>
      </c>
      <c r="F113" s="18" t="s">
        <v>235</v>
      </c>
      <c r="G113" s="18" t="s">
        <v>286</v>
      </c>
      <c r="H113" s="17" t="s">
        <v>237</v>
      </c>
      <c r="I113" s="17">
        <v>215</v>
      </c>
      <c r="J113" s="17">
        <v>220</v>
      </c>
      <c r="K113" s="17">
        <v>225</v>
      </c>
      <c r="L113" s="17">
        <v>230</v>
      </c>
      <c r="M113" s="17">
        <v>235</v>
      </c>
      <c r="N113" s="17">
        <v>240</v>
      </c>
      <c r="O113" s="17">
        <v>245</v>
      </c>
      <c r="P113" s="17">
        <v>250</v>
      </c>
      <c r="Q113" s="17">
        <v>255</v>
      </c>
      <c r="R113" s="17">
        <v>260</v>
      </c>
      <c r="S113" s="17">
        <v>265</v>
      </c>
      <c r="T113" s="17">
        <v>270</v>
      </c>
      <c r="U113" s="17">
        <v>275</v>
      </c>
      <c r="V113" s="17">
        <v>280</v>
      </c>
      <c r="W113" s="17">
        <v>285</v>
      </c>
      <c r="X113" s="17"/>
    </row>
    <row r="114" spans="1:60" x14ac:dyDescent="0.3">
      <c r="A114" s="148" t="s">
        <v>467</v>
      </c>
      <c r="B114" s="22" t="s">
        <v>464</v>
      </c>
      <c r="C114" s="23" t="s">
        <v>71</v>
      </c>
      <c r="D114" s="169" t="s">
        <v>259</v>
      </c>
      <c r="E114" s="114">
        <f>F114*H114</f>
        <v>0</v>
      </c>
      <c r="F114" s="65">
        <v>239</v>
      </c>
      <c r="G114" s="65">
        <v>255</v>
      </c>
      <c r="H114" s="22">
        <f>SUM(I114:X114)</f>
        <v>0</v>
      </c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128"/>
    </row>
    <row r="115" spans="1:60" x14ac:dyDescent="0.3">
      <c r="A115" s="148" t="s">
        <v>468</v>
      </c>
      <c r="B115" s="22" t="s">
        <v>465</v>
      </c>
      <c r="C115" s="23" t="s">
        <v>72</v>
      </c>
      <c r="D115" s="169" t="s">
        <v>260</v>
      </c>
      <c r="E115" s="114">
        <f>F115*H115</f>
        <v>0</v>
      </c>
      <c r="F115" s="65">
        <v>205</v>
      </c>
      <c r="G115" s="65">
        <v>225</v>
      </c>
      <c r="H115" s="22">
        <f>SUM(I115:X115)</f>
        <v>0</v>
      </c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128"/>
    </row>
    <row r="116" spans="1:60" s="26" customFormat="1" x14ac:dyDescent="0.3">
      <c r="A116" s="147" t="s">
        <v>17</v>
      </c>
      <c r="B116" s="17" t="s">
        <v>18</v>
      </c>
      <c r="C116" s="17" t="s">
        <v>195</v>
      </c>
      <c r="D116" s="168"/>
      <c r="E116" s="113" t="s">
        <v>236</v>
      </c>
      <c r="F116" s="18" t="s">
        <v>235</v>
      </c>
      <c r="G116" s="18" t="s">
        <v>286</v>
      </c>
      <c r="H116" s="17" t="s">
        <v>237</v>
      </c>
      <c r="I116" s="17">
        <v>190</v>
      </c>
      <c r="J116" s="17">
        <v>195</v>
      </c>
      <c r="K116" s="17">
        <v>205</v>
      </c>
      <c r="L116" s="17">
        <v>215</v>
      </c>
      <c r="M116" s="17">
        <v>225</v>
      </c>
      <c r="N116" s="17">
        <v>235</v>
      </c>
      <c r="O116" s="17">
        <v>245</v>
      </c>
      <c r="P116" s="17">
        <v>255</v>
      </c>
      <c r="Q116" s="17">
        <v>265</v>
      </c>
      <c r="R116" s="17">
        <v>275</v>
      </c>
      <c r="S116" s="17"/>
      <c r="T116" s="17"/>
      <c r="U116" s="17"/>
      <c r="V116" s="17"/>
      <c r="W116" s="17"/>
      <c r="X116" s="17"/>
      <c r="Z116" s="8"/>
    </row>
    <row r="117" spans="1:60" x14ac:dyDescent="0.3">
      <c r="A117" s="148" t="s">
        <v>358</v>
      </c>
      <c r="B117" s="22" t="s">
        <v>68</v>
      </c>
      <c r="C117" s="23" t="s">
        <v>69</v>
      </c>
      <c r="D117" s="170" t="s">
        <v>261</v>
      </c>
      <c r="E117" s="114">
        <f>F117*H117</f>
        <v>0</v>
      </c>
      <c r="F117" s="65">
        <v>136</v>
      </c>
      <c r="G117" s="65">
        <v>140</v>
      </c>
      <c r="H117" s="22">
        <f>SUM(I117:Z117)</f>
        <v>0</v>
      </c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03"/>
      <c r="T117" s="203"/>
      <c r="U117" s="203"/>
      <c r="V117" s="203"/>
      <c r="W117" s="203"/>
      <c r="X117" s="203"/>
    </row>
    <row r="118" spans="1:60" s="27" customFormat="1" x14ac:dyDescent="0.3">
      <c r="A118" s="147" t="s">
        <v>17</v>
      </c>
      <c r="B118" s="17" t="s">
        <v>18</v>
      </c>
      <c r="C118" s="29"/>
      <c r="D118" s="171"/>
      <c r="E118" s="113" t="s">
        <v>236</v>
      </c>
      <c r="F118" s="18" t="s">
        <v>235</v>
      </c>
      <c r="G118" s="98" t="s">
        <v>286</v>
      </c>
      <c r="H118" s="29" t="s">
        <v>237</v>
      </c>
      <c r="I118" s="29" t="s">
        <v>73</v>
      </c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26"/>
      <c r="Z118" s="8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</row>
    <row r="119" spans="1:60" s="71" customFormat="1" ht="33.6" customHeight="1" thickBot="1" x14ac:dyDescent="0.35">
      <c r="A119" s="152" t="s">
        <v>523</v>
      </c>
      <c r="B119" s="22" t="s">
        <v>92</v>
      </c>
      <c r="C119" s="22" t="s">
        <v>93</v>
      </c>
      <c r="D119" s="172" t="s">
        <v>94</v>
      </c>
      <c r="E119" s="122">
        <f>F119*H119</f>
        <v>0</v>
      </c>
      <c r="F119" s="65">
        <v>16</v>
      </c>
      <c r="G119" s="83">
        <v>17</v>
      </c>
      <c r="H119" s="99">
        <f>I119+J119+K119+L119+M119+N119+O119+P119+T119+U119+V119+W119+X119+Y119</f>
        <v>0</v>
      </c>
      <c r="I119" s="100"/>
      <c r="J119" s="127"/>
      <c r="K119" s="127"/>
      <c r="L119" s="127"/>
      <c r="M119" s="127"/>
      <c r="N119" s="127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8"/>
      <c r="AA119" s="3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  <c r="AU119" s="70"/>
      <c r="AV119" s="70"/>
      <c r="AW119" s="70"/>
      <c r="AX119" s="70"/>
      <c r="AY119" s="70"/>
      <c r="AZ119" s="70"/>
      <c r="BA119" s="70"/>
      <c r="BB119" s="70"/>
      <c r="BC119" s="70"/>
      <c r="BD119" s="70"/>
      <c r="BE119" s="70"/>
      <c r="BF119" s="70"/>
      <c r="BG119" s="70"/>
      <c r="BH119" s="70"/>
    </row>
    <row r="120" spans="1:60" ht="21" customHeight="1" x14ac:dyDescent="0.3">
      <c r="A120" s="153" t="s">
        <v>17</v>
      </c>
      <c r="B120" s="60" t="s">
        <v>18</v>
      </c>
      <c r="C120" s="60" t="s">
        <v>119</v>
      </c>
      <c r="D120" s="60"/>
      <c r="E120" s="123" t="s">
        <v>236</v>
      </c>
      <c r="F120" s="61" t="s">
        <v>235</v>
      </c>
      <c r="G120" s="61" t="s">
        <v>286</v>
      </c>
      <c r="H120" s="60" t="s">
        <v>237</v>
      </c>
      <c r="I120" s="80">
        <v>115</v>
      </c>
      <c r="J120" s="80">
        <v>120</v>
      </c>
      <c r="K120" s="80">
        <v>125</v>
      </c>
      <c r="L120" s="80">
        <v>130</v>
      </c>
      <c r="M120" s="80">
        <v>135</v>
      </c>
      <c r="N120" s="80">
        <v>140</v>
      </c>
      <c r="P120" s="30"/>
    </row>
    <row r="121" spans="1:60" x14ac:dyDescent="0.3">
      <c r="A121" s="154" t="s">
        <v>359</v>
      </c>
      <c r="B121" s="32" t="s">
        <v>74</v>
      </c>
      <c r="C121" s="23" t="s">
        <v>75</v>
      </c>
      <c r="D121" s="31"/>
      <c r="E121" s="114">
        <f>F121*H121</f>
        <v>0</v>
      </c>
      <c r="F121" s="65">
        <v>158</v>
      </c>
      <c r="G121" s="65">
        <v>160</v>
      </c>
      <c r="H121" s="79">
        <f>I121+J121+K121+L121+M121+N121+O121+P121+Q121+R121+S121+T121+U121+V121</f>
        <v>0</v>
      </c>
      <c r="I121" s="34"/>
      <c r="J121" s="34"/>
      <c r="K121" s="34"/>
      <c r="L121" s="34"/>
      <c r="M121" s="34"/>
      <c r="N121" s="126"/>
    </row>
    <row r="122" spans="1:60" x14ac:dyDescent="0.3">
      <c r="A122" s="154" t="s">
        <v>360</v>
      </c>
      <c r="B122" s="32" t="s">
        <v>76</v>
      </c>
      <c r="C122" s="23" t="s">
        <v>77</v>
      </c>
      <c r="D122" s="31"/>
      <c r="E122" s="114">
        <f>F122*H122</f>
        <v>0</v>
      </c>
      <c r="F122" s="65">
        <v>93</v>
      </c>
      <c r="G122" s="65">
        <v>95</v>
      </c>
      <c r="H122" s="79">
        <f>I122+J122+K122+L122+M122+N122+O122+P122+Q122+R122+S122+T122+U122+V122</f>
        <v>0</v>
      </c>
      <c r="I122" s="34"/>
      <c r="J122" s="34"/>
      <c r="K122" s="34"/>
      <c r="L122" s="34"/>
      <c r="M122" s="34"/>
      <c r="N122" s="126"/>
    </row>
    <row r="123" spans="1:60" x14ac:dyDescent="0.3">
      <c r="A123" s="154" t="s">
        <v>361</v>
      </c>
      <c r="B123" s="32" t="s">
        <v>78</v>
      </c>
      <c r="C123" s="23" t="s">
        <v>79</v>
      </c>
      <c r="D123" s="31"/>
      <c r="E123" s="114">
        <f>F123*H123</f>
        <v>0</v>
      </c>
      <c r="F123" s="65">
        <v>57</v>
      </c>
      <c r="G123" s="65">
        <v>55</v>
      </c>
      <c r="H123" s="79">
        <f>I123+J123+K123+L123+M123+N123+O123+P123+Q123+R123+S123+T123+U123+V123</f>
        <v>0</v>
      </c>
      <c r="I123" s="34"/>
      <c r="J123" s="34"/>
      <c r="K123" s="34"/>
      <c r="L123" s="34"/>
      <c r="M123" s="34"/>
      <c r="N123" s="34"/>
    </row>
    <row r="124" spans="1:60" x14ac:dyDescent="0.3">
      <c r="A124" s="154" t="s">
        <v>362</v>
      </c>
      <c r="B124" s="36" t="s">
        <v>80</v>
      </c>
      <c r="C124" s="23" t="s">
        <v>81</v>
      </c>
      <c r="D124" s="108"/>
      <c r="E124" s="114">
        <f>F124*H124</f>
        <v>0</v>
      </c>
      <c r="F124" s="65">
        <v>57</v>
      </c>
      <c r="G124" s="65">
        <v>55</v>
      </c>
      <c r="H124" s="79">
        <f>I124+J124+K124+L124+M124+N124+O124+P124+Q124+R124+S124+T124+U124+V124</f>
        <v>0</v>
      </c>
      <c r="I124" s="34"/>
      <c r="J124" s="34"/>
      <c r="K124" s="34"/>
      <c r="L124" s="34"/>
      <c r="M124" s="34"/>
      <c r="N124" s="34"/>
    </row>
    <row r="125" spans="1:60" ht="21" customHeight="1" x14ac:dyDescent="0.3">
      <c r="A125" s="155" t="s">
        <v>17</v>
      </c>
      <c r="B125" s="50" t="s">
        <v>18</v>
      </c>
      <c r="C125" s="50" t="s">
        <v>122</v>
      </c>
      <c r="D125" s="50"/>
      <c r="E125" s="123" t="s">
        <v>236</v>
      </c>
      <c r="F125" s="61" t="s">
        <v>235</v>
      </c>
      <c r="G125" s="61" t="s">
        <v>286</v>
      </c>
      <c r="H125" s="60" t="s">
        <v>237</v>
      </c>
      <c r="I125" s="60" t="s">
        <v>82</v>
      </c>
      <c r="J125" s="60" t="s">
        <v>83</v>
      </c>
      <c r="K125" s="60">
        <v>100</v>
      </c>
      <c r="L125" s="60">
        <v>105</v>
      </c>
      <c r="M125" s="60">
        <v>110</v>
      </c>
    </row>
    <row r="126" spans="1:60" x14ac:dyDescent="0.3">
      <c r="A126" s="154" t="s">
        <v>363</v>
      </c>
      <c r="B126" s="32" t="s">
        <v>84</v>
      </c>
      <c r="C126" s="23" t="s">
        <v>85</v>
      </c>
      <c r="D126" s="31"/>
      <c r="E126" s="114">
        <f>F126*H126</f>
        <v>0</v>
      </c>
      <c r="F126" s="65">
        <v>39</v>
      </c>
      <c r="G126" s="65">
        <v>40</v>
      </c>
      <c r="H126" s="22">
        <f>I126+J126+K126+L126+M126+N126+O126+P126+Q126+R126+S126+T126+U126+V126</f>
        <v>0</v>
      </c>
      <c r="I126" s="34"/>
      <c r="J126" s="34"/>
      <c r="K126" s="34"/>
      <c r="L126" s="34"/>
      <c r="M126" s="34"/>
    </row>
    <row r="127" spans="1:60" x14ac:dyDescent="0.3">
      <c r="A127" s="154" t="s">
        <v>364</v>
      </c>
      <c r="B127" s="32" t="s">
        <v>86</v>
      </c>
      <c r="C127" s="23" t="s">
        <v>87</v>
      </c>
      <c r="D127" s="108"/>
      <c r="E127" s="115">
        <f>F127*H127</f>
        <v>0</v>
      </c>
      <c r="F127" s="65">
        <v>39</v>
      </c>
      <c r="G127" s="81">
        <v>40</v>
      </c>
      <c r="H127" s="22">
        <f>I127+J127+K127+L127+M127+N127+O127+P127+Q127+R127+S127+T127+U127+V127</f>
        <v>0</v>
      </c>
      <c r="I127" s="34"/>
      <c r="J127" s="34"/>
      <c r="K127" s="34"/>
      <c r="L127" s="34"/>
      <c r="M127" s="34"/>
    </row>
    <row r="128" spans="1:60" ht="15" thickBot="1" x14ac:dyDescent="0.35">
      <c r="A128" s="154" t="s">
        <v>365</v>
      </c>
      <c r="B128" s="202" t="s">
        <v>88</v>
      </c>
      <c r="C128" s="23" t="s">
        <v>52</v>
      </c>
      <c r="D128" s="53"/>
      <c r="E128" s="116">
        <f>F128*H128</f>
        <v>0</v>
      </c>
      <c r="F128" s="65">
        <v>21</v>
      </c>
      <c r="G128" s="83">
        <v>20</v>
      </c>
      <c r="H128" s="59">
        <f>I128+J128+K128+L128+M128+N128+O128+P128+Q128+R128+S128+T128+U128+V128</f>
        <v>0</v>
      </c>
      <c r="I128" s="56"/>
      <c r="J128" s="56"/>
      <c r="K128" s="56"/>
      <c r="L128" s="56"/>
      <c r="M128" s="56"/>
    </row>
    <row r="129" spans="1:60" ht="15.6" x14ac:dyDescent="0.3">
      <c r="A129" s="44" t="s">
        <v>17</v>
      </c>
      <c r="B129" s="45" t="s">
        <v>18</v>
      </c>
      <c r="C129" s="47" t="s">
        <v>120</v>
      </c>
      <c r="D129" s="44"/>
      <c r="E129" s="117" t="s">
        <v>236</v>
      </c>
      <c r="F129" s="64" t="s">
        <v>235</v>
      </c>
      <c r="G129" s="64" t="s">
        <v>286</v>
      </c>
      <c r="H129" s="63" t="s">
        <v>237</v>
      </c>
      <c r="I129" s="45">
        <v>54</v>
      </c>
      <c r="J129" s="45">
        <v>56</v>
      </c>
      <c r="K129" s="45">
        <v>58</v>
      </c>
      <c r="L129" s="45">
        <v>60</v>
      </c>
      <c r="M129" s="45">
        <v>61</v>
      </c>
      <c r="O129"/>
      <c r="P129" s="42"/>
      <c r="Q129" s="42"/>
      <c r="R129" s="43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</row>
    <row r="130" spans="1:60" x14ac:dyDescent="0.3">
      <c r="A130" s="154" t="s">
        <v>366</v>
      </c>
      <c r="B130" s="32" t="s">
        <v>123</v>
      </c>
      <c r="C130" s="33" t="s">
        <v>445</v>
      </c>
      <c r="D130" s="31"/>
      <c r="E130" s="118">
        <f>F130*H130</f>
        <v>0</v>
      </c>
      <c r="F130" s="65">
        <v>280</v>
      </c>
      <c r="G130" s="65">
        <v>280</v>
      </c>
      <c r="H130" s="32">
        <f>I130+J130+K130+L130+M130</f>
        <v>0</v>
      </c>
      <c r="I130" s="34"/>
      <c r="J130" s="34"/>
      <c r="K130" s="34"/>
      <c r="L130" s="34"/>
      <c r="M130" s="34"/>
      <c r="O130"/>
      <c r="P130" s="42"/>
      <c r="Q130" s="42"/>
      <c r="R130" s="43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</row>
    <row r="131" spans="1:60" x14ac:dyDescent="0.3">
      <c r="A131" s="40" t="s">
        <v>17</v>
      </c>
      <c r="B131" s="41" t="s">
        <v>18</v>
      </c>
      <c r="C131" s="41"/>
      <c r="D131" s="40"/>
      <c r="E131" s="117" t="s">
        <v>236</v>
      </c>
      <c r="F131" s="64" t="s">
        <v>235</v>
      </c>
      <c r="G131" s="64" t="s">
        <v>286</v>
      </c>
      <c r="H131" s="63" t="s">
        <v>237</v>
      </c>
      <c r="I131" s="41" t="s">
        <v>95</v>
      </c>
      <c r="J131" s="41" t="s">
        <v>96</v>
      </c>
      <c r="K131" s="41" t="s">
        <v>97</v>
      </c>
      <c r="L131" s="41" t="s">
        <v>98</v>
      </c>
      <c r="M131" s="41">
        <v>61</v>
      </c>
      <c r="O131"/>
      <c r="P131" s="42"/>
      <c r="Q131" s="42"/>
      <c r="R131" s="43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</row>
    <row r="132" spans="1:60" x14ac:dyDescent="0.3">
      <c r="A132" s="154" t="s">
        <v>367</v>
      </c>
      <c r="B132" s="32" t="s">
        <v>99</v>
      </c>
      <c r="C132" s="33" t="s">
        <v>446</v>
      </c>
      <c r="D132" s="31" t="s">
        <v>128</v>
      </c>
      <c r="E132" s="118">
        <f>F132*H132</f>
        <v>0</v>
      </c>
      <c r="F132" s="65">
        <v>158</v>
      </c>
      <c r="G132" s="65">
        <v>175</v>
      </c>
      <c r="H132" s="32">
        <f t="shared" ref="H132:H139" si="7">I132+J132+K132+L132+M132</f>
        <v>0</v>
      </c>
      <c r="I132" s="34"/>
      <c r="J132" s="34"/>
      <c r="K132" s="34"/>
      <c r="L132" s="34"/>
      <c r="M132" s="126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</row>
    <row r="133" spans="1:60" x14ac:dyDescent="0.3">
      <c r="A133" s="154" t="s">
        <v>368</v>
      </c>
      <c r="B133" s="32" t="s">
        <v>100</v>
      </c>
      <c r="C133" s="33" t="s">
        <v>101</v>
      </c>
      <c r="D133" s="31"/>
      <c r="E133" s="118">
        <f>F133*H133</f>
        <v>0</v>
      </c>
      <c r="F133" s="65">
        <v>122</v>
      </c>
      <c r="G133" s="65">
        <v>135</v>
      </c>
      <c r="H133" s="32">
        <f t="shared" si="7"/>
        <v>0</v>
      </c>
      <c r="I133" s="34"/>
      <c r="J133" s="34"/>
      <c r="K133" s="34"/>
      <c r="L133" s="126"/>
      <c r="M133" s="126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</row>
    <row r="134" spans="1:60" x14ac:dyDescent="0.3">
      <c r="A134" s="154" t="s">
        <v>369</v>
      </c>
      <c r="B134" s="32" t="s">
        <v>102</v>
      </c>
      <c r="C134" s="33" t="s">
        <v>103</v>
      </c>
      <c r="D134" s="31"/>
      <c r="E134" s="118">
        <f>F134*H134</f>
        <v>0</v>
      </c>
      <c r="F134" s="65">
        <v>122</v>
      </c>
      <c r="G134" s="65">
        <v>135</v>
      </c>
      <c r="H134" s="32">
        <f t="shared" si="7"/>
        <v>0</v>
      </c>
      <c r="I134" s="126"/>
      <c r="J134" s="34"/>
      <c r="K134" s="34"/>
      <c r="L134" s="34"/>
      <c r="M134" s="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</row>
    <row r="135" spans="1:60" x14ac:dyDescent="0.3">
      <c r="A135" s="154" t="s">
        <v>370</v>
      </c>
      <c r="B135" s="32" t="s">
        <v>104</v>
      </c>
      <c r="C135" s="33" t="s">
        <v>105</v>
      </c>
      <c r="D135" s="31"/>
      <c r="E135" s="118">
        <f>F135*H135</f>
        <v>0</v>
      </c>
      <c r="F135" s="65">
        <v>122</v>
      </c>
      <c r="G135" s="65">
        <v>135</v>
      </c>
      <c r="H135" s="32">
        <f t="shared" si="7"/>
        <v>0</v>
      </c>
      <c r="I135" s="126"/>
      <c r="J135" s="34"/>
      <c r="K135" s="34"/>
      <c r="L135" s="34"/>
      <c r="M135" s="126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</row>
    <row r="136" spans="1:60" x14ac:dyDescent="0.3">
      <c r="A136" s="40" t="s">
        <v>17</v>
      </c>
      <c r="B136" s="41" t="s">
        <v>18</v>
      </c>
      <c r="C136" s="41"/>
      <c r="D136" s="40"/>
      <c r="E136" s="117" t="s">
        <v>236</v>
      </c>
      <c r="F136" s="64" t="s">
        <v>235</v>
      </c>
      <c r="G136" s="64" t="s">
        <v>286</v>
      </c>
      <c r="H136" s="63" t="s">
        <v>237</v>
      </c>
      <c r="I136" s="41" t="s">
        <v>106</v>
      </c>
      <c r="J136" s="41" t="s">
        <v>107</v>
      </c>
      <c r="K136" s="41" t="s">
        <v>108</v>
      </c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</row>
    <row r="137" spans="1:60" x14ac:dyDescent="0.3">
      <c r="A137" s="154" t="s">
        <v>371</v>
      </c>
      <c r="B137" s="32" t="s">
        <v>109</v>
      </c>
      <c r="C137" s="33" t="s">
        <v>447</v>
      </c>
      <c r="D137" s="31" t="s">
        <v>128</v>
      </c>
      <c r="E137" s="118">
        <f>F137*H137</f>
        <v>0</v>
      </c>
      <c r="F137" s="65">
        <v>136</v>
      </c>
      <c r="G137" s="65">
        <v>145</v>
      </c>
      <c r="H137" s="32">
        <f t="shared" si="7"/>
        <v>0</v>
      </c>
      <c r="I137" s="34"/>
      <c r="J137" s="34"/>
      <c r="K137" s="34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</row>
    <row r="138" spans="1:60" x14ac:dyDescent="0.3">
      <c r="A138" s="154" t="s">
        <v>372</v>
      </c>
      <c r="B138" s="32" t="s">
        <v>110</v>
      </c>
      <c r="C138" s="33" t="s">
        <v>448</v>
      </c>
      <c r="D138" s="31" t="s">
        <v>128</v>
      </c>
      <c r="E138" s="118">
        <f>F138*H138</f>
        <v>0</v>
      </c>
      <c r="F138" s="65">
        <v>136</v>
      </c>
      <c r="G138" s="65">
        <v>145</v>
      </c>
      <c r="H138" s="32">
        <f t="shared" si="7"/>
        <v>0</v>
      </c>
      <c r="I138" s="34"/>
      <c r="J138" s="34"/>
      <c r="K138" s="34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</row>
    <row r="139" spans="1:60" x14ac:dyDescent="0.3">
      <c r="A139" s="154" t="s">
        <v>373</v>
      </c>
      <c r="B139" s="32" t="s">
        <v>111</v>
      </c>
      <c r="C139" s="33" t="s">
        <v>449</v>
      </c>
      <c r="D139" s="31" t="s">
        <v>128</v>
      </c>
      <c r="E139" s="118">
        <f>F139*H139</f>
        <v>0</v>
      </c>
      <c r="F139" s="65">
        <v>136</v>
      </c>
      <c r="G139" s="65">
        <v>145</v>
      </c>
      <c r="H139" s="32">
        <f t="shared" si="7"/>
        <v>0</v>
      </c>
      <c r="I139" s="34"/>
      <c r="J139" s="34"/>
      <c r="K139" s="34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</row>
    <row r="140" spans="1:60" x14ac:dyDescent="0.3">
      <c r="A140" s="40" t="s">
        <v>17</v>
      </c>
      <c r="B140" s="41" t="s">
        <v>18</v>
      </c>
      <c r="C140" s="41" t="s">
        <v>121</v>
      </c>
      <c r="D140" s="40"/>
      <c r="E140" s="117" t="s">
        <v>236</v>
      </c>
      <c r="F140" s="64" t="s">
        <v>235</v>
      </c>
      <c r="G140" s="64" t="s">
        <v>286</v>
      </c>
      <c r="H140" s="63" t="s">
        <v>237</v>
      </c>
      <c r="I140" s="41" t="s">
        <v>114</v>
      </c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</row>
    <row r="141" spans="1:60" x14ac:dyDescent="0.3">
      <c r="A141" s="154" t="s">
        <v>374</v>
      </c>
      <c r="B141" s="32" t="s">
        <v>115</v>
      </c>
      <c r="C141" s="33" t="s">
        <v>116</v>
      </c>
      <c r="D141" s="31"/>
      <c r="E141" s="118">
        <f>F141*H141</f>
        <v>0</v>
      </c>
      <c r="F141" s="65">
        <v>86</v>
      </c>
      <c r="G141" s="65">
        <v>95</v>
      </c>
      <c r="H141" s="32">
        <f>I141</f>
        <v>0</v>
      </c>
      <c r="I141" s="34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</row>
    <row r="142" spans="1:60" x14ac:dyDescent="0.3">
      <c r="A142" s="154" t="s">
        <v>375</v>
      </c>
      <c r="B142" s="32" t="s">
        <v>117</v>
      </c>
      <c r="C142" s="33" t="s">
        <v>118</v>
      </c>
      <c r="D142" s="31"/>
      <c r="E142" s="118">
        <f>F142*H142</f>
        <v>0</v>
      </c>
      <c r="F142" s="65">
        <v>86</v>
      </c>
      <c r="G142" s="65">
        <v>95</v>
      </c>
      <c r="H142" s="32">
        <f>I142</f>
        <v>0</v>
      </c>
      <c r="I142" s="34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</row>
    <row r="143" spans="1:60" x14ac:dyDescent="0.3">
      <c r="A143" s="48" t="s">
        <v>17</v>
      </c>
      <c r="B143" s="49" t="s">
        <v>18</v>
      </c>
      <c r="C143" s="75" t="s">
        <v>130</v>
      </c>
      <c r="D143" s="48"/>
      <c r="E143" s="119" t="s">
        <v>236</v>
      </c>
      <c r="F143" s="69" t="s">
        <v>235</v>
      </c>
      <c r="G143" s="69" t="s">
        <v>286</v>
      </c>
      <c r="H143" s="68" t="s">
        <v>237</v>
      </c>
      <c r="I143" s="49" t="s">
        <v>73</v>
      </c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</row>
    <row r="144" spans="1:60" ht="15" thickBot="1" x14ac:dyDescent="0.35">
      <c r="A144" s="154" t="s">
        <v>376</v>
      </c>
      <c r="B144" s="54" t="s">
        <v>112</v>
      </c>
      <c r="C144" s="33" t="s">
        <v>113</v>
      </c>
      <c r="D144" s="109" t="s">
        <v>129</v>
      </c>
      <c r="E144" s="121">
        <f>F144*H144</f>
        <v>0</v>
      </c>
      <c r="F144" s="65">
        <v>32</v>
      </c>
      <c r="G144" s="101">
        <v>30</v>
      </c>
      <c r="H144" s="54">
        <f>I144</f>
        <v>0</v>
      </c>
      <c r="I144" s="56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</row>
    <row r="145" spans="1:60" ht="15.6" x14ac:dyDescent="0.3">
      <c r="A145" s="57" t="s">
        <v>17</v>
      </c>
      <c r="B145" s="58" t="s">
        <v>18</v>
      </c>
      <c r="C145" s="74" t="s">
        <v>137</v>
      </c>
      <c r="D145" s="57"/>
      <c r="E145" s="124" t="s">
        <v>236</v>
      </c>
      <c r="F145" s="76" t="s">
        <v>235</v>
      </c>
      <c r="G145" s="61" t="s">
        <v>286</v>
      </c>
      <c r="H145" s="77" t="s">
        <v>237</v>
      </c>
      <c r="I145" s="58" t="s">
        <v>73</v>
      </c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</row>
    <row r="146" spans="1:60" x14ac:dyDescent="0.3">
      <c r="A146" s="154" t="s">
        <v>474</v>
      </c>
      <c r="B146" s="32" t="s">
        <v>472</v>
      </c>
      <c r="C146" s="33" t="s">
        <v>469</v>
      </c>
      <c r="D146" s="179" t="s">
        <v>263</v>
      </c>
      <c r="E146" s="118">
        <f>F146*H146</f>
        <v>0</v>
      </c>
      <c r="F146" s="65">
        <v>129</v>
      </c>
      <c r="G146" s="65">
        <v>168</v>
      </c>
      <c r="H146" s="32">
        <f>I146</f>
        <v>0</v>
      </c>
      <c r="I146" s="34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</row>
    <row r="147" spans="1:60" x14ac:dyDescent="0.3">
      <c r="A147" s="154" t="s">
        <v>475</v>
      </c>
      <c r="B147" s="32" t="s">
        <v>473</v>
      </c>
      <c r="C147" s="33" t="s">
        <v>470</v>
      </c>
      <c r="D147" s="179" t="s">
        <v>263</v>
      </c>
      <c r="E147" s="118">
        <f>F147*H147</f>
        <v>0</v>
      </c>
      <c r="F147" s="65">
        <v>129</v>
      </c>
      <c r="G147" s="65">
        <v>90</v>
      </c>
      <c r="H147" s="32">
        <f t="shared" ref="H147:H152" si="8">I147</f>
        <v>0</v>
      </c>
      <c r="I147" s="34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</row>
    <row r="148" spans="1:60" x14ac:dyDescent="0.3">
      <c r="A148" s="154" t="s">
        <v>477</v>
      </c>
      <c r="B148" s="32" t="s">
        <v>476</v>
      </c>
      <c r="C148" s="33" t="s">
        <v>471</v>
      </c>
      <c r="D148" s="179" t="s">
        <v>263</v>
      </c>
      <c r="E148" s="118">
        <f>F148*H148</f>
        <v>0</v>
      </c>
      <c r="F148" s="65">
        <v>107</v>
      </c>
      <c r="G148" s="65">
        <v>90</v>
      </c>
      <c r="H148" s="32">
        <f t="shared" si="8"/>
        <v>0</v>
      </c>
      <c r="I148" s="34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</row>
    <row r="149" spans="1:60" x14ac:dyDescent="0.3">
      <c r="A149" s="57" t="s">
        <v>17</v>
      </c>
      <c r="B149" s="58" t="s">
        <v>18</v>
      </c>
      <c r="C149" s="58" t="s">
        <v>138</v>
      </c>
      <c r="D149" s="166"/>
      <c r="E149" s="124" t="s">
        <v>236</v>
      </c>
      <c r="F149" s="76" t="s">
        <v>235</v>
      </c>
      <c r="G149" s="61" t="s">
        <v>286</v>
      </c>
      <c r="H149" s="77" t="s">
        <v>237</v>
      </c>
      <c r="I149" s="58" t="s">
        <v>73</v>
      </c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</row>
    <row r="150" spans="1:60" x14ac:dyDescent="0.3">
      <c r="A150" s="154" t="s">
        <v>377</v>
      </c>
      <c r="B150" s="32" t="s">
        <v>131</v>
      </c>
      <c r="C150" s="33" t="s">
        <v>132</v>
      </c>
      <c r="D150" s="179" t="s">
        <v>262</v>
      </c>
      <c r="E150" s="118">
        <f>F150*H150</f>
        <v>0</v>
      </c>
      <c r="F150" s="65">
        <v>42</v>
      </c>
      <c r="G150" s="65">
        <v>48</v>
      </c>
      <c r="H150" s="32">
        <f t="shared" si="8"/>
        <v>0</v>
      </c>
      <c r="I150" s="34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</row>
    <row r="151" spans="1:60" x14ac:dyDescent="0.3">
      <c r="A151" s="154" t="s">
        <v>378</v>
      </c>
      <c r="B151" s="32" t="s">
        <v>133</v>
      </c>
      <c r="C151" s="33" t="s">
        <v>134</v>
      </c>
      <c r="D151" s="179" t="s">
        <v>262</v>
      </c>
      <c r="E151" s="118">
        <f>F151*H151</f>
        <v>0</v>
      </c>
      <c r="F151" s="65">
        <v>42</v>
      </c>
      <c r="G151" s="65">
        <v>48</v>
      </c>
      <c r="H151" s="32">
        <f t="shared" si="8"/>
        <v>0</v>
      </c>
      <c r="I151" s="34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</row>
    <row r="152" spans="1:60" x14ac:dyDescent="0.3">
      <c r="A152" s="154" t="s">
        <v>379</v>
      </c>
      <c r="B152" s="32" t="s">
        <v>135</v>
      </c>
      <c r="C152" s="33" t="s">
        <v>136</v>
      </c>
      <c r="D152" s="179" t="s">
        <v>263</v>
      </c>
      <c r="E152" s="118">
        <f>F152*H152</f>
        <v>0</v>
      </c>
      <c r="F152" s="65">
        <v>61</v>
      </c>
      <c r="G152" s="65">
        <v>71</v>
      </c>
      <c r="H152" s="32">
        <f t="shared" si="8"/>
        <v>0</v>
      </c>
      <c r="I152" s="34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</row>
    <row r="153" spans="1:60" x14ac:dyDescent="0.3">
      <c r="A153" s="48" t="s">
        <v>17</v>
      </c>
      <c r="B153" s="49" t="s">
        <v>18</v>
      </c>
      <c r="C153" s="49" t="s">
        <v>493</v>
      </c>
      <c r="D153" s="48"/>
      <c r="E153" s="119" t="s">
        <v>236</v>
      </c>
      <c r="F153" s="69" t="s">
        <v>235</v>
      </c>
      <c r="G153" s="69" t="s">
        <v>286</v>
      </c>
      <c r="H153" s="68" t="s">
        <v>237</v>
      </c>
      <c r="I153" s="49" t="s">
        <v>73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</row>
    <row r="154" spans="1:60" x14ac:dyDescent="0.3">
      <c r="A154" s="154" t="s">
        <v>488</v>
      </c>
      <c r="B154" s="32" t="s">
        <v>483</v>
      </c>
      <c r="C154" s="134" t="s">
        <v>478</v>
      </c>
      <c r="D154" s="31"/>
      <c r="E154" s="118">
        <f>F154*H154</f>
        <v>0</v>
      </c>
      <c r="F154" s="65">
        <v>53</v>
      </c>
      <c r="G154" s="65">
        <v>26</v>
      </c>
      <c r="H154" s="32">
        <f>I154</f>
        <v>0</v>
      </c>
      <c r="I154" s="3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</row>
    <row r="155" spans="1:60" x14ac:dyDescent="0.3">
      <c r="A155" s="154" t="s">
        <v>489</v>
      </c>
      <c r="B155" s="32" t="s">
        <v>484</v>
      </c>
      <c r="C155" s="134" t="s">
        <v>479</v>
      </c>
      <c r="D155" s="31"/>
      <c r="E155" s="118"/>
      <c r="F155" s="65">
        <v>28</v>
      </c>
      <c r="G155" s="65"/>
      <c r="H155" s="32">
        <f t="shared" ref="H155:H157" si="9">I155</f>
        <v>0</v>
      </c>
      <c r="I155" s="34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</row>
    <row r="156" spans="1:60" x14ac:dyDescent="0.3">
      <c r="A156" s="154" t="s">
        <v>490</v>
      </c>
      <c r="B156" s="32" t="s">
        <v>485</v>
      </c>
      <c r="C156" s="134" t="s">
        <v>480</v>
      </c>
      <c r="D156" s="31"/>
      <c r="E156" s="118"/>
      <c r="F156" s="65">
        <v>53</v>
      </c>
      <c r="G156" s="65"/>
      <c r="H156" s="32">
        <f t="shared" si="9"/>
        <v>0</v>
      </c>
      <c r="I156" s="34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</row>
    <row r="157" spans="1:60" x14ac:dyDescent="0.3">
      <c r="A157" s="154" t="s">
        <v>491</v>
      </c>
      <c r="B157" s="32" t="s">
        <v>486</v>
      </c>
      <c r="C157" s="134" t="s">
        <v>481</v>
      </c>
      <c r="D157" s="31"/>
      <c r="E157" s="118"/>
      <c r="F157" s="65">
        <v>28</v>
      </c>
      <c r="G157" s="65"/>
      <c r="H157" s="32">
        <f t="shared" si="9"/>
        <v>0</v>
      </c>
      <c r="I157" s="34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</row>
    <row r="158" spans="1:60" x14ac:dyDescent="0.3">
      <c r="A158" s="154" t="s">
        <v>492</v>
      </c>
      <c r="B158" s="32" t="s">
        <v>487</v>
      </c>
      <c r="C158" s="134" t="s">
        <v>482</v>
      </c>
      <c r="D158" s="31"/>
      <c r="E158" s="118">
        <f>F158*H158</f>
        <v>0</v>
      </c>
      <c r="F158" s="65">
        <v>28</v>
      </c>
      <c r="G158" s="65">
        <v>30</v>
      </c>
      <c r="H158" s="32">
        <f>I158</f>
        <v>0</v>
      </c>
      <c r="I158" s="34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</row>
    <row r="159" spans="1:60" x14ac:dyDescent="0.3">
      <c r="A159" s="48" t="s">
        <v>17</v>
      </c>
      <c r="B159" s="49" t="s">
        <v>18</v>
      </c>
      <c r="C159" s="49" t="s">
        <v>494</v>
      </c>
      <c r="D159" s="48"/>
      <c r="E159" s="119" t="s">
        <v>236</v>
      </c>
      <c r="F159" s="69" t="s">
        <v>235</v>
      </c>
      <c r="G159" s="69" t="s">
        <v>286</v>
      </c>
      <c r="H159" s="68" t="s">
        <v>237</v>
      </c>
      <c r="I159" s="49" t="s">
        <v>73</v>
      </c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</row>
    <row r="160" spans="1:60" x14ac:dyDescent="0.3">
      <c r="A160" s="154" t="s">
        <v>380</v>
      </c>
      <c r="B160" s="32" t="s">
        <v>139</v>
      </c>
      <c r="C160" s="33" t="s">
        <v>450</v>
      </c>
      <c r="D160" s="31"/>
      <c r="E160" s="118">
        <f>F160*H160</f>
        <v>0</v>
      </c>
      <c r="F160" s="65">
        <v>21</v>
      </c>
      <c r="G160" s="65">
        <v>22</v>
      </c>
      <c r="H160" s="32">
        <f>I160</f>
        <v>0</v>
      </c>
      <c r="I160" s="34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</row>
    <row r="161" spans="1:60" x14ac:dyDescent="0.3">
      <c r="A161" s="154" t="s">
        <v>381</v>
      </c>
      <c r="B161" s="32" t="s">
        <v>140</v>
      </c>
      <c r="C161" s="33" t="s">
        <v>451</v>
      </c>
      <c r="D161" s="31"/>
      <c r="E161" s="118">
        <f>F161*H161</f>
        <v>0</v>
      </c>
      <c r="F161" s="65">
        <v>15</v>
      </c>
      <c r="G161" s="65">
        <v>16</v>
      </c>
      <c r="H161" s="32">
        <f>I161</f>
        <v>0</v>
      </c>
      <c r="I161" s="34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</row>
    <row r="162" spans="1:60" x14ac:dyDescent="0.3">
      <c r="A162" s="154" t="s">
        <v>382</v>
      </c>
      <c r="B162" s="32" t="s">
        <v>141</v>
      </c>
      <c r="C162" s="33" t="s">
        <v>452</v>
      </c>
      <c r="D162" s="31"/>
      <c r="E162" s="118">
        <f>F162*H162</f>
        <v>0</v>
      </c>
      <c r="F162" s="65">
        <v>12</v>
      </c>
      <c r="G162" s="65">
        <v>12</v>
      </c>
      <c r="H162" s="32">
        <f>I162</f>
        <v>0</v>
      </c>
      <c r="I162" s="34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</row>
    <row r="163" spans="1:60" x14ac:dyDescent="0.3">
      <c r="A163" s="154" t="s">
        <v>383</v>
      </c>
      <c r="B163" s="32" t="s">
        <v>142</v>
      </c>
      <c r="C163" s="33" t="s">
        <v>453</v>
      </c>
      <c r="D163" s="31"/>
      <c r="E163" s="118">
        <f>F163*H163</f>
        <v>0</v>
      </c>
      <c r="F163" s="65">
        <v>12</v>
      </c>
      <c r="G163" s="65">
        <v>12</v>
      </c>
      <c r="H163" s="32">
        <f>I163</f>
        <v>0</v>
      </c>
      <c r="I163" s="34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</row>
    <row r="164" spans="1:60" x14ac:dyDescent="0.3">
      <c r="A164" s="48" t="s">
        <v>17</v>
      </c>
      <c r="B164" s="49" t="s">
        <v>18</v>
      </c>
      <c r="C164" s="49" t="s">
        <v>498</v>
      </c>
      <c r="D164" s="48"/>
      <c r="E164" s="119" t="s">
        <v>236</v>
      </c>
      <c r="F164" s="69" t="s">
        <v>235</v>
      </c>
      <c r="G164" s="69" t="s">
        <v>286</v>
      </c>
      <c r="H164" s="68" t="s">
        <v>237</v>
      </c>
      <c r="I164" s="49" t="s">
        <v>73</v>
      </c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</row>
    <row r="165" spans="1:60" x14ac:dyDescent="0.3">
      <c r="A165" s="154" t="s">
        <v>384</v>
      </c>
      <c r="B165" s="32" t="s">
        <v>143</v>
      </c>
      <c r="C165" s="33" t="s">
        <v>454</v>
      </c>
      <c r="D165" s="31"/>
      <c r="E165" s="118">
        <f>F165*H165</f>
        <v>0</v>
      </c>
      <c r="F165" s="65">
        <v>16</v>
      </c>
      <c r="G165" s="65">
        <v>16</v>
      </c>
      <c r="H165" s="32">
        <f>I165</f>
        <v>0</v>
      </c>
      <c r="I165" s="34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</row>
    <row r="166" spans="1:60" x14ac:dyDescent="0.3">
      <c r="A166" s="154" t="s">
        <v>385</v>
      </c>
      <c r="B166" s="32" t="s">
        <v>144</v>
      </c>
      <c r="C166" s="33" t="s">
        <v>455</v>
      </c>
      <c r="D166" s="31"/>
      <c r="E166" s="118">
        <f>F166*H166</f>
        <v>0</v>
      </c>
      <c r="F166" s="65">
        <v>16</v>
      </c>
      <c r="G166" s="65">
        <v>16</v>
      </c>
      <c r="H166" s="32">
        <f>I166</f>
        <v>0</v>
      </c>
      <c r="I166" s="34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</row>
    <row r="167" spans="1:60" ht="15" thickBot="1" x14ac:dyDescent="0.35">
      <c r="A167" s="156" t="s">
        <v>386</v>
      </c>
      <c r="B167" s="53" t="s">
        <v>145</v>
      </c>
      <c r="C167" s="55" t="s">
        <v>456</v>
      </c>
      <c r="D167" s="53"/>
      <c r="E167" s="121">
        <f>F167*H167</f>
        <v>0</v>
      </c>
      <c r="F167" s="142">
        <v>16</v>
      </c>
      <c r="G167" s="142">
        <v>16</v>
      </c>
      <c r="H167" s="54">
        <f>I167</f>
        <v>0</v>
      </c>
      <c r="I167" s="56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</row>
    <row r="168" spans="1:60" x14ac:dyDescent="0.3">
      <c r="A168" s="157" t="s">
        <v>495</v>
      </c>
      <c r="B168" s="135" t="s">
        <v>496</v>
      </c>
      <c r="C168" s="139" t="s">
        <v>497</v>
      </c>
      <c r="D168" s="136"/>
      <c r="E168" s="140">
        <f>F168*H168</f>
        <v>0</v>
      </c>
      <c r="F168" s="137">
        <v>9</v>
      </c>
      <c r="G168" s="137"/>
      <c r="H168" s="141">
        <f>I168</f>
        <v>0</v>
      </c>
      <c r="I168" s="13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</row>
    <row r="169" spans="1:60" x14ac:dyDescent="0.3">
      <c r="A169" s="44" t="s">
        <v>17</v>
      </c>
      <c r="B169" s="45" t="s">
        <v>18</v>
      </c>
      <c r="C169" s="46" t="s">
        <v>234</v>
      </c>
      <c r="D169" s="40"/>
      <c r="E169" s="182" t="s">
        <v>236</v>
      </c>
      <c r="F169" s="64" t="s">
        <v>235</v>
      </c>
      <c r="G169" s="64" t="s">
        <v>286</v>
      </c>
      <c r="H169" s="63" t="s">
        <v>237</v>
      </c>
      <c r="I169" s="45" t="s">
        <v>124</v>
      </c>
      <c r="J169" s="45" t="s">
        <v>125</v>
      </c>
      <c r="K169" s="45" t="s">
        <v>126</v>
      </c>
      <c r="L169" s="45" t="s">
        <v>127</v>
      </c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</row>
    <row r="170" spans="1:60" x14ac:dyDescent="0.3">
      <c r="A170" s="154" t="s">
        <v>387</v>
      </c>
      <c r="B170" s="32" t="s">
        <v>212</v>
      </c>
      <c r="C170" s="33" t="s">
        <v>213</v>
      </c>
      <c r="D170" s="180" t="s">
        <v>264</v>
      </c>
      <c r="E170" s="183">
        <f>F170*H170</f>
        <v>0</v>
      </c>
      <c r="F170" s="65">
        <v>91</v>
      </c>
      <c r="G170" s="65">
        <v>98</v>
      </c>
      <c r="H170" s="32">
        <f>I170+J170+K170+L170+M170</f>
        <v>0</v>
      </c>
      <c r="I170" s="34"/>
      <c r="J170" s="34"/>
      <c r="K170" s="34"/>
      <c r="L170" s="34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</row>
    <row r="171" spans="1:60" x14ac:dyDescent="0.3">
      <c r="A171" s="154" t="s">
        <v>388</v>
      </c>
      <c r="B171" s="32" t="s">
        <v>214</v>
      </c>
      <c r="C171" s="33" t="s">
        <v>215</v>
      </c>
      <c r="D171" s="180" t="s">
        <v>265</v>
      </c>
      <c r="E171" s="183">
        <f>F171*H171</f>
        <v>0</v>
      </c>
      <c r="F171" s="65">
        <v>91</v>
      </c>
      <c r="G171" s="65">
        <v>98</v>
      </c>
      <c r="H171" s="32">
        <f>I171+J171+K171+L171+M171</f>
        <v>0</v>
      </c>
      <c r="I171" s="34"/>
      <c r="J171" s="34"/>
      <c r="K171" s="34"/>
      <c r="L171" s="35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</row>
    <row r="172" spans="1:60" x14ac:dyDescent="0.3">
      <c r="A172" s="40" t="s">
        <v>17</v>
      </c>
      <c r="B172" s="41" t="s">
        <v>18</v>
      </c>
      <c r="C172" s="41"/>
      <c r="D172" s="165"/>
      <c r="E172" s="182" t="s">
        <v>236</v>
      </c>
      <c r="F172" s="64" t="s">
        <v>235</v>
      </c>
      <c r="G172" s="64" t="s">
        <v>286</v>
      </c>
      <c r="H172" s="63" t="s">
        <v>237</v>
      </c>
      <c r="I172" s="41" t="s">
        <v>124</v>
      </c>
      <c r="J172" s="41" t="s">
        <v>106</v>
      </c>
      <c r="K172" s="41" t="s">
        <v>125</v>
      </c>
      <c r="L172" s="41" t="s">
        <v>126</v>
      </c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</row>
    <row r="173" spans="1:60" x14ac:dyDescent="0.3">
      <c r="A173" s="154" t="s">
        <v>389</v>
      </c>
      <c r="B173" s="32" t="s">
        <v>216</v>
      </c>
      <c r="C173" s="33" t="s">
        <v>217</v>
      </c>
      <c r="D173" s="180" t="s">
        <v>266</v>
      </c>
      <c r="E173" s="183">
        <f>F173*H173</f>
        <v>0</v>
      </c>
      <c r="F173" s="65">
        <v>71</v>
      </c>
      <c r="G173" s="65">
        <v>77</v>
      </c>
      <c r="H173" s="32">
        <f>I173+J173+K173+L173+M173</f>
        <v>0</v>
      </c>
      <c r="I173" s="34"/>
      <c r="J173" s="35"/>
      <c r="K173" s="34"/>
      <c r="L173" s="34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</row>
    <row r="174" spans="1:60" x14ac:dyDescent="0.3">
      <c r="A174" s="40" t="s">
        <v>17</v>
      </c>
      <c r="B174" s="41" t="s">
        <v>18</v>
      </c>
      <c r="C174" s="41"/>
      <c r="D174" s="165"/>
      <c r="E174" s="182" t="s">
        <v>236</v>
      </c>
      <c r="F174" s="64" t="s">
        <v>235</v>
      </c>
      <c r="G174" s="64" t="s">
        <v>286</v>
      </c>
      <c r="H174" s="63" t="s">
        <v>237</v>
      </c>
      <c r="I174" s="41">
        <v>10</v>
      </c>
      <c r="J174" s="41">
        <v>12</v>
      </c>
      <c r="K174" s="41">
        <v>14</v>
      </c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</row>
    <row r="175" spans="1:60" x14ac:dyDescent="0.3">
      <c r="A175" s="154" t="s">
        <v>390</v>
      </c>
      <c r="B175" s="32" t="s">
        <v>224</v>
      </c>
      <c r="C175" s="33" t="s">
        <v>225</v>
      </c>
      <c r="D175" s="180" t="s">
        <v>267</v>
      </c>
      <c r="E175" s="183">
        <f>F175*H175</f>
        <v>0</v>
      </c>
      <c r="F175" s="65">
        <v>71</v>
      </c>
      <c r="G175" s="65">
        <v>82</v>
      </c>
      <c r="H175" s="32">
        <f>I175+J175+K175+L175+M175</f>
        <v>0</v>
      </c>
      <c r="I175" s="34"/>
      <c r="J175" s="34"/>
      <c r="K175" s="34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</row>
    <row r="176" spans="1:60" x14ac:dyDescent="0.3">
      <c r="A176" s="40" t="s">
        <v>17</v>
      </c>
      <c r="B176" s="41" t="s">
        <v>18</v>
      </c>
      <c r="C176" s="41"/>
      <c r="D176" s="165"/>
      <c r="E176" s="182" t="s">
        <v>236</v>
      </c>
      <c r="F176" s="64" t="s">
        <v>235</v>
      </c>
      <c r="G176" s="64" t="s">
        <v>286</v>
      </c>
      <c r="H176" s="63" t="s">
        <v>237</v>
      </c>
      <c r="I176" s="41">
        <v>6</v>
      </c>
      <c r="J176" s="41">
        <v>8</v>
      </c>
      <c r="K176" s="41">
        <v>10</v>
      </c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</row>
    <row r="177" spans="1:60" x14ac:dyDescent="0.3">
      <c r="A177" s="154" t="s">
        <v>391</v>
      </c>
      <c r="B177" s="32" t="s">
        <v>218</v>
      </c>
      <c r="C177" s="33" t="s">
        <v>219</v>
      </c>
      <c r="D177" s="180" t="s">
        <v>268</v>
      </c>
      <c r="E177" s="183">
        <f>F177*H177</f>
        <v>0</v>
      </c>
      <c r="F177" s="65">
        <v>61</v>
      </c>
      <c r="G177" s="65">
        <v>70</v>
      </c>
      <c r="H177" s="32">
        <f>I177+J177+K177+L177+M177</f>
        <v>0</v>
      </c>
      <c r="I177" s="34"/>
      <c r="J177" s="34"/>
      <c r="K177" s="34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</row>
    <row r="178" spans="1:60" x14ac:dyDescent="0.3">
      <c r="A178" s="154" t="s">
        <v>392</v>
      </c>
      <c r="B178" s="32" t="s">
        <v>220</v>
      </c>
      <c r="C178" s="33" t="s">
        <v>221</v>
      </c>
      <c r="D178" s="180" t="s">
        <v>268</v>
      </c>
      <c r="E178" s="183">
        <f>F178*H178</f>
        <v>0</v>
      </c>
      <c r="F178" s="65">
        <v>61</v>
      </c>
      <c r="G178" s="65">
        <v>70</v>
      </c>
      <c r="H178" s="32">
        <f>I178+J178+K178+L178+M178</f>
        <v>0</v>
      </c>
      <c r="I178" s="34"/>
      <c r="J178" s="34"/>
      <c r="K178" s="34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</row>
    <row r="179" spans="1:60" x14ac:dyDescent="0.3">
      <c r="A179" s="154" t="s">
        <v>393</v>
      </c>
      <c r="B179" s="32" t="s">
        <v>222</v>
      </c>
      <c r="C179" s="33" t="s">
        <v>223</v>
      </c>
      <c r="D179" s="180" t="s">
        <v>269</v>
      </c>
      <c r="E179" s="183">
        <f>F179*H179</f>
        <v>0</v>
      </c>
      <c r="F179" s="65">
        <v>58</v>
      </c>
      <c r="G179" s="65">
        <v>67</v>
      </c>
      <c r="H179" s="32">
        <f>I179+J179+K179+L179+M179</f>
        <v>0</v>
      </c>
      <c r="I179" s="35"/>
      <c r="J179" s="34"/>
      <c r="K179" s="34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</row>
    <row r="180" spans="1:60" x14ac:dyDescent="0.3">
      <c r="A180" s="40" t="s">
        <v>17</v>
      </c>
      <c r="B180" s="41" t="s">
        <v>18</v>
      </c>
      <c r="C180" s="41"/>
      <c r="D180" s="165"/>
      <c r="E180" s="182" t="s">
        <v>236</v>
      </c>
      <c r="F180" s="64" t="s">
        <v>235</v>
      </c>
      <c r="G180" s="64" t="s">
        <v>286</v>
      </c>
      <c r="H180" s="63" t="s">
        <v>237</v>
      </c>
      <c r="I180" s="41" t="s">
        <v>124</v>
      </c>
      <c r="J180" s="41" t="s">
        <v>125</v>
      </c>
      <c r="K180" s="41" t="s">
        <v>126</v>
      </c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</row>
    <row r="181" spans="1:60" x14ac:dyDescent="0.3">
      <c r="A181" s="154" t="s">
        <v>394</v>
      </c>
      <c r="B181" s="32" t="s">
        <v>226</v>
      </c>
      <c r="C181" s="33" t="s">
        <v>227</v>
      </c>
      <c r="D181" s="180" t="s">
        <v>270</v>
      </c>
      <c r="E181" s="183">
        <f>F181*H181</f>
        <v>0</v>
      </c>
      <c r="F181" s="65">
        <v>71</v>
      </c>
      <c r="G181" s="65">
        <v>80</v>
      </c>
      <c r="H181" s="32">
        <f>I181+J181+K181+L181+M181</f>
        <v>0</v>
      </c>
      <c r="I181" s="35"/>
      <c r="J181" s="34"/>
      <c r="K181" s="34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</row>
    <row r="182" spans="1:60" x14ac:dyDescent="0.3">
      <c r="A182" s="154" t="s">
        <v>395</v>
      </c>
      <c r="B182" s="32" t="s">
        <v>228</v>
      </c>
      <c r="C182" s="33" t="s">
        <v>229</v>
      </c>
      <c r="D182" s="180" t="s">
        <v>271</v>
      </c>
      <c r="E182" s="183">
        <f>F182*H182</f>
        <v>0</v>
      </c>
      <c r="F182" s="65">
        <v>58</v>
      </c>
      <c r="G182" s="65">
        <v>63</v>
      </c>
      <c r="H182" s="32">
        <f>I182+J182+K182+L182+M182</f>
        <v>0</v>
      </c>
      <c r="I182" s="34"/>
      <c r="J182" s="35"/>
      <c r="K182" s="35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</row>
    <row r="183" spans="1:60" x14ac:dyDescent="0.3">
      <c r="A183" s="40" t="s">
        <v>17</v>
      </c>
      <c r="B183" s="41" t="s">
        <v>18</v>
      </c>
      <c r="C183" s="41"/>
      <c r="D183" s="165"/>
      <c r="E183" s="182" t="s">
        <v>236</v>
      </c>
      <c r="F183" s="64" t="s">
        <v>235</v>
      </c>
      <c r="G183" s="64" t="s">
        <v>286</v>
      </c>
      <c r="H183" s="63" t="s">
        <v>237</v>
      </c>
      <c r="I183" s="41" t="s">
        <v>73</v>
      </c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</row>
    <row r="184" spans="1:60" x14ac:dyDescent="0.3">
      <c r="A184" s="154" t="s">
        <v>396</v>
      </c>
      <c r="B184" s="32" t="s">
        <v>230</v>
      </c>
      <c r="C184" s="33" t="s">
        <v>231</v>
      </c>
      <c r="D184" s="180" t="s">
        <v>274</v>
      </c>
      <c r="E184" s="183">
        <f>F184*H184</f>
        <v>0</v>
      </c>
      <c r="F184" s="65">
        <v>29</v>
      </c>
      <c r="G184" s="65">
        <v>35</v>
      </c>
      <c r="H184" s="32">
        <f>I184</f>
        <v>0</v>
      </c>
      <c r="I184" s="3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</row>
    <row r="185" spans="1:60" x14ac:dyDescent="0.3">
      <c r="A185" s="154" t="s">
        <v>397</v>
      </c>
      <c r="B185" s="32" t="s">
        <v>232</v>
      </c>
      <c r="C185" s="33" t="s">
        <v>457</v>
      </c>
      <c r="D185" s="180" t="s">
        <v>272</v>
      </c>
      <c r="E185" s="183">
        <f>F185*H185</f>
        <v>0</v>
      </c>
      <c r="F185" s="65">
        <v>61</v>
      </c>
      <c r="G185" s="65">
        <v>67</v>
      </c>
      <c r="H185" s="32">
        <f>I185</f>
        <v>0</v>
      </c>
      <c r="I185" s="34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</row>
    <row r="186" spans="1:60" x14ac:dyDescent="0.3">
      <c r="A186" s="154" t="s">
        <v>398</v>
      </c>
      <c r="B186" s="32" t="s">
        <v>233</v>
      </c>
      <c r="C186" s="33" t="s">
        <v>458</v>
      </c>
      <c r="D186" s="180" t="s">
        <v>273</v>
      </c>
      <c r="E186" s="183">
        <f>F186*H186</f>
        <v>0</v>
      </c>
      <c r="F186" s="65">
        <v>48</v>
      </c>
      <c r="G186" s="65">
        <v>53</v>
      </c>
      <c r="H186" s="32">
        <f>I186</f>
        <v>0</v>
      </c>
      <c r="I186" s="34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</row>
    <row r="187" spans="1:60" ht="15.6" x14ac:dyDescent="0.3">
      <c r="A187" s="57" t="s">
        <v>17</v>
      </c>
      <c r="B187" s="58" t="s">
        <v>18</v>
      </c>
      <c r="C187" s="74" t="s">
        <v>172</v>
      </c>
      <c r="D187" s="185"/>
      <c r="E187" s="184" t="s">
        <v>236</v>
      </c>
      <c r="F187" s="61" t="s">
        <v>235</v>
      </c>
      <c r="G187" s="61" t="s">
        <v>286</v>
      </c>
      <c r="H187" s="60" t="s">
        <v>237</v>
      </c>
      <c r="I187" s="58" t="s">
        <v>73</v>
      </c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</row>
    <row r="188" spans="1:60" x14ac:dyDescent="0.3">
      <c r="A188" s="158" t="s">
        <v>399</v>
      </c>
      <c r="B188" s="32" t="s">
        <v>146</v>
      </c>
      <c r="C188" s="33" t="s">
        <v>147</v>
      </c>
      <c r="D188" s="180" t="s">
        <v>275</v>
      </c>
      <c r="E188" s="183">
        <f t="shared" ref="E188:E203" si="10">F188*H188</f>
        <v>0</v>
      </c>
      <c r="F188" s="65">
        <v>155</v>
      </c>
      <c r="G188" s="65">
        <v>187</v>
      </c>
      <c r="H188" s="32">
        <f>I188</f>
        <v>0</v>
      </c>
      <c r="I188" s="34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</row>
    <row r="189" spans="1:60" x14ac:dyDescent="0.3">
      <c r="A189" s="158" t="s">
        <v>400</v>
      </c>
      <c r="B189" s="32" t="s">
        <v>148</v>
      </c>
      <c r="C189" s="33" t="s">
        <v>149</v>
      </c>
      <c r="D189" s="180" t="s">
        <v>276</v>
      </c>
      <c r="E189" s="183">
        <f t="shared" si="10"/>
        <v>0</v>
      </c>
      <c r="F189" s="65">
        <v>65</v>
      </c>
      <c r="G189" s="65">
        <v>78</v>
      </c>
      <c r="H189" s="32">
        <f t="shared" ref="H189:H203" si="11">I189</f>
        <v>0</v>
      </c>
      <c r="I189" s="34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</row>
    <row r="190" spans="1:60" x14ac:dyDescent="0.3">
      <c r="A190" s="158" t="s">
        <v>401</v>
      </c>
      <c r="B190" s="32" t="s">
        <v>150</v>
      </c>
      <c r="C190" s="33" t="s">
        <v>151</v>
      </c>
      <c r="D190" s="181" t="s">
        <v>277</v>
      </c>
      <c r="E190" s="183">
        <f t="shared" si="10"/>
        <v>0</v>
      </c>
      <c r="F190" s="65">
        <v>145</v>
      </c>
      <c r="G190" s="65">
        <v>176</v>
      </c>
      <c r="H190" s="32">
        <f t="shared" si="11"/>
        <v>0</v>
      </c>
      <c r="I190" s="34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</row>
    <row r="191" spans="1:60" x14ac:dyDescent="0.3">
      <c r="A191" s="158" t="s">
        <v>402</v>
      </c>
      <c r="B191" s="32" t="s">
        <v>152</v>
      </c>
      <c r="C191" s="33" t="s">
        <v>153</v>
      </c>
      <c r="D191" s="181" t="s">
        <v>278</v>
      </c>
      <c r="E191" s="183">
        <f t="shared" si="10"/>
        <v>0</v>
      </c>
      <c r="F191" s="65">
        <v>59</v>
      </c>
      <c r="G191" s="65">
        <v>71</v>
      </c>
      <c r="H191" s="32">
        <f t="shared" si="11"/>
        <v>0</v>
      </c>
      <c r="I191" s="34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</row>
    <row r="192" spans="1:60" x14ac:dyDescent="0.3">
      <c r="A192" s="158" t="s">
        <v>403</v>
      </c>
      <c r="B192" s="32" t="s">
        <v>154</v>
      </c>
      <c r="C192" s="33" t="s">
        <v>155</v>
      </c>
      <c r="D192" s="181" t="s">
        <v>279</v>
      </c>
      <c r="E192" s="183">
        <f t="shared" si="10"/>
        <v>0</v>
      </c>
      <c r="F192" s="65">
        <v>180</v>
      </c>
      <c r="G192" s="65">
        <v>217</v>
      </c>
      <c r="H192" s="32">
        <f t="shared" si="11"/>
        <v>0</v>
      </c>
      <c r="I192" s="34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</row>
    <row r="193" spans="1:60" s="133" customFormat="1" x14ac:dyDescent="0.3">
      <c r="A193" s="158" t="s">
        <v>515</v>
      </c>
      <c r="B193" s="32" t="s">
        <v>513</v>
      </c>
      <c r="C193" s="134" t="s">
        <v>514</v>
      </c>
      <c r="D193" s="181" t="s">
        <v>279</v>
      </c>
      <c r="E193" s="183">
        <f t="shared" si="10"/>
        <v>0</v>
      </c>
      <c r="F193" s="65">
        <v>177</v>
      </c>
      <c r="G193" s="133" t="s">
        <v>513</v>
      </c>
      <c r="H193" s="32">
        <f t="shared" si="11"/>
        <v>0</v>
      </c>
      <c r="I193" s="34"/>
    </row>
    <row r="194" spans="1:60" x14ac:dyDescent="0.3">
      <c r="A194" s="158" t="s">
        <v>404</v>
      </c>
      <c r="B194" s="32" t="s">
        <v>156</v>
      </c>
      <c r="C194" s="134" t="s">
        <v>157</v>
      </c>
      <c r="D194" s="181" t="s">
        <v>280</v>
      </c>
      <c r="E194" s="183">
        <f t="shared" si="10"/>
        <v>0</v>
      </c>
      <c r="F194" s="65">
        <v>83</v>
      </c>
      <c r="G194" s="65">
        <v>101</v>
      </c>
      <c r="H194" s="32">
        <f t="shared" si="11"/>
        <v>0</v>
      </c>
      <c r="I194" s="3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</row>
    <row r="195" spans="1:60" x14ac:dyDescent="0.3">
      <c r="A195" s="158" t="s">
        <v>405</v>
      </c>
      <c r="B195" s="32" t="s">
        <v>158</v>
      </c>
      <c r="C195" s="33" t="s">
        <v>159</v>
      </c>
      <c r="D195" s="181" t="s">
        <v>280</v>
      </c>
      <c r="E195" s="183">
        <f t="shared" si="10"/>
        <v>0</v>
      </c>
      <c r="F195" s="65">
        <v>71</v>
      </c>
      <c r="G195" s="65">
        <v>86</v>
      </c>
      <c r="H195" s="32">
        <f t="shared" si="11"/>
        <v>0</v>
      </c>
      <c r="I195" s="34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</row>
    <row r="196" spans="1:60" x14ac:dyDescent="0.3">
      <c r="A196" s="158" t="s">
        <v>406</v>
      </c>
      <c r="B196" s="32" t="s">
        <v>160</v>
      </c>
      <c r="C196" s="33" t="s">
        <v>161</v>
      </c>
      <c r="D196" s="181"/>
      <c r="E196" s="183">
        <f t="shared" si="10"/>
        <v>0</v>
      </c>
      <c r="F196" s="65">
        <v>31</v>
      </c>
      <c r="G196" s="65">
        <v>37</v>
      </c>
      <c r="H196" s="32">
        <f t="shared" si="11"/>
        <v>0</v>
      </c>
      <c r="I196" s="34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</row>
    <row r="197" spans="1:60" x14ac:dyDescent="0.3">
      <c r="A197" s="158" t="s">
        <v>407</v>
      </c>
      <c r="B197" s="32" t="s">
        <v>162</v>
      </c>
      <c r="C197" s="33" t="s">
        <v>163</v>
      </c>
      <c r="D197" s="181" t="s">
        <v>281</v>
      </c>
      <c r="E197" s="183">
        <f t="shared" si="10"/>
        <v>0</v>
      </c>
      <c r="F197" s="65">
        <v>102</v>
      </c>
      <c r="G197" s="65">
        <v>123</v>
      </c>
      <c r="H197" s="32">
        <f t="shared" si="11"/>
        <v>0</v>
      </c>
      <c r="I197" s="34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</row>
    <row r="198" spans="1:60" x14ac:dyDescent="0.3">
      <c r="A198" s="158" t="s">
        <v>408</v>
      </c>
      <c r="B198" s="32" t="s">
        <v>164</v>
      </c>
      <c r="C198" s="134" t="s">
        <v>165</v>
      </c>
      <c r="D198" s="181" t="s">
        <v>282</v>
      </c>
      <c r="E198" s="183">
        <f t="shared" si="10"/>
        <v>0</v>
      </c>
      <c r="F198" s="65">
        <v>177</v>
      </c>
      <c r="G198" s="65">
        <v>213</v>
      </c>
      <c r="H198" s="32">
        <f t="shared" si="11"/>
        <v>0</v>
      </c>
      <c r="I198" s="34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</row>
    <row r="199" spans="1:60" x14ac:dyDescent="0.3">
      <c r="A199" s="158" t="s">
        <v>518</v>
      </c>
      <c r="B199" s="32" t="s">
        <v>516</v>
      </c>
      <c r="C199" s="134" t="s">
        <v>517</v>
      </c>
      <c r="D199" s="181" t="s">
        <v>282</v>
      </c>
      <c r="E199" s="183">
        <f t="shared" si="10"/>
        <v>0</v>
      </c>
      <c r="F199" s="65">
        <v>177</v>
      </c>
      <c r="G199" s="65"/>
      <c r="H199" s="32">
        <f t="shared" si="11"/>
        <v>0</v>
      </c>
      <c r="I199" s="34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</row>
    <row r="200" spans="1:60" x14ac:dyDescent="0.3">
      <c r="A200" s="158" t="s">
        <v>409</v>
      </c>
      <c r="B200" s="32" t="s">
        <v>166</v>
      </c>
      <c r="C200" s="33" t="s">
        <v>167</v>
      </c>
      <c r="D200" s="181" t="s">
        <v>283</v>
      </c>
      <c r="E200" s="183">
        <f t="shared" si="10"/>
        <v>0</v>
      </c>
      <c r="F200" s="65">
        <v>86</v>
      </c>
      <c r="G200" s="65">
        <v>105</v>
      </c>
      <c r="H200" s="32">
        <f t="shared" si="11"/>
        <v>0</v>
      </c>
      <c r="I200" s="34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</row>
    <row r="201" spans="1:60" x14ac:dyDescent="0.3">
      <c r="A201" s="158" t="s">
        <v>410</v>
      </c>
      <c r="B201" s="32" t="s">
        <v>168</v>
      </c>
      <c r="C201" s="33" t="s">
        <v>169</v>
      </c>
      <c r="D201" s="181" t="s">
        <v>284</v>
      </c>
      <c r="E201" s="183">
        <f t="shared" si="10"/>
        <v>0</v>
      </c>
      <c r="F201" s="65">
        <v>99</v>
      </c>
      <c r="G201" s="65">
        <v>120</v>
      </c>
      <c r="H201" s="32">
        <f t="shared" si="11"/>
        <v>0</v>
      </c>
      <c r="I201" s="34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</row>
    <row r="202" spans="1:60" s="132" customFormat="1" ht="22.8" customHeight="1" x14ac:dyDescent="0.3">
      <c r="A202" s="158" t="s">
        <v>411</v>
      </c>
      <c r="B202" s="32" t="s">
        <v>170</v>
      </c>
      <c r="C202" s="33" t="s">
        <v>171</v>
      </c>
      <c r="D202" s="181" t="s">
        <v>285</v>
      </c>
      <c r="E202" s="183">
        <f t="shared" si="10"/>
        <v>0</v>
      </c>
      <c r="F202" s="130">
        <v>136</v>
      </c>
      <c r="G202" s="130">
        <v>165</v>
      </c>
      <c r="H202" s="32">
        <f t="shared" si="11"/>
        <v>0</v>
      </c>
      <c r="I202" s="34"/>
      <c r="J202" s="131"/>
      <c r="K202" s="131"/>
      <c r="L202" s="131"/>
      <c r="M202" s="131"/>
      <c r="N202" s="131"/>
    </row>
    <row r="203" spans="1:60" x14ac:dyDescent="0.3">
      <c r="A203" s="154" t="s">
        <v>522</v>
      </c>
      <c r="B203" s="32" t="s">
        <v>520</v>
      </c>
      <c r="C203" s="134" t="s">
        <v>521</v>
      </c>
      <c r="D203" s="181" t="s">
        <v>519</v>
      </c>
      <c r="E203" s="183">
        <f t="shared" si="10"/>
        <v>0</v>
      </c>
      <c r="F203" s="130">
        <v>80</v>
      </c>
      <c r="G203" s="32"/>
      <c r="H203" s="32">
        <f t="shared" si="11"/>
        <v>0</v>
      </c>
      <c r="I203" s="32"/>
    </row>
    <row r="204" spans="1:60" ht="15" thickBot="1" x14ac:dyDescent="0.35">
      <c r="I204" s="73"/>
      <c r="J204" s="26"/>
    </row>
    <row r="205" spans="1:60" ht="15" thickBot="1" x14ac:dyDescent="0.35">
      <c r="D205" s="110" t="s">
        <v>238</v>
      </c>
      <c r="E205" s="125">
        <f>SUM(E30:E203)</f>
        <v>0</v>
      </c>
      <c r="H205" s="72">
        <f>SUM(H30:H203)</f>
        <v>0</v>
      </c>
    </row>
  </sheetData>
  <conditionalFormatting sqref="B75:C75">
    <cfRule type="expression" dxfId="43" priority="25" stopIfTrue="1">
      <formula>$M75="CR"</formula>
    </cfRule>
    <cfRule type="expression" dxfId="42" priority="26" stopIfTrue="1">
      <formula>$D75="SMU"</formula>
    </cfRule>
    <cfRule type="expression" dxfId="41" priority="27" stopIfTrue="1">
      <formula>$D75="GENERIC"</formula>
    </cfRule>
    <cfRule type="expression" dxfId="40" priority="28" stopIfTrue="1">
      <formula>$D75="COMPONENT"</formula>
    </cfRule>
  </conditionalFormatting>
  <conditionalFormatting sqref="D93 D173">
    <cfRule type="expression" dxfId="39" priority="258" stopIfTrue="1">
      <formula>$C93="SMU"</formula>
    </cfRule>
    <cfRule type="expression" dxfId="38" priority="257" stopIfTrue="1">
      <formula>#REF!="CR"</formula>
    </cfRule>
    <cfRule type="expression" dxfId="37" priority="259" stopIfTrue="1">
      <formula>$C93="GENERIC"</formula>
    </cfRule>
    <cfRule type="expression" dxfId="36" priority="260" stopIfTrue="1">
      <formula>$C93="COMPONENT"</formula>
    </cfRule>
  </conditionalFormatting>
  <conditionalFormatting sqref="D96">
    <cfRule type="expression" dxfId="35" priority="254" stopIfTrue="1">
      <formula>$C96="SMU"</formula>
    </cfRule>
    <cfRule type="expression" dxfId="34" priority="256" stopIfTrue="1">
      <formula>$C96="COMPONENT"</formula>
    </cfRule>
    <cfRule type="expression" dxfId="33" priority="255" stopIfTrue="1">
      <formula>$C96="GENERIC"</formula>
    </cfRule>
    <cfRule type="expression" dxfId="32" priority="253" stopIfTrue="1">
      <formula>#REF!="CR"</formula>
    </cfRule>
  </conditionalFormatting>
  <conditionalFormatting sqref="D117">
    <cfRule type="expression" dxfId="31" priority="240" stopIfTrue="1">
      <formula>$C117="COMPONENT"</formula>
    </cfRule>
    <cfRule type="expression" dxfId="30" priority="239" stopIfTrue="1">
      <formula>$C117="GENERIC"</formula>
    </cfRule>
    <cfRule type="expression" dxfId="29" priority="238" stopIfTrue="1">
      <formula>$C117="SMU"</formula>
    </cfRule>
    <cfRule type="expression" dxfId="28" priority="237" stopIfTrue="1">
      <formula>#REF!="CR"</formula>
    </cfRule>
  </conditionalFormatting>
  <conditionalFormatting sqref="D170:D171">
    <cfRule type="expression" dxfId="27" priority="223" stopIfTrue="1">
      <formula>$C170="GENERIC"</formula>
    </cfRule>
    <cfRule type="expression" dxfId="26" priority="221" stopIfTrue="1">
      <formula>#REF!="CR"</formula>
    </cfRule>
    <cfRule type="expression" dxfId="25" priority="224" stopIfTrue="1">
      <formula>$C170="COMPONENT"</formula>
    </cfRule>
    <cfRule type="expression" dxfId="24" priority="222" stopIfTrue="1">
      <formula>$C170="SMU"</formula>
    </cfRule>
  </conditionalFormatting>
  <conditionalFormatting sqref="D175">
    <cfRule type="expression" dxfId="23" priority="211" stopIfTrue="1">
      <formula>$C175="GENERIC"</formula>
    </cfRule>
    <cfRule type="expression" dxfId="22" priority="212" stopIfTrue="1">
      <formula>$C175="COMPONENT"</formula>
    </cfRule>
    <cfRule type="expression" dxfId="21" priority="210" stopIfTrue="1">
      <formula>$C175="SMU"</formula>
    </cfRule>
    <cfRule type="expression" dxfId="20" priority="209" stopIfTrue="1">
      <formula>#REF!="CR"</formula>
    </cfRule>
  </conditionalFormatting>
  <conditionalFormatting sqref="D177:D179">
    <cfRule type="expression" dxfId="19" priority="214" stopIfTrue="1">
      <formula>$C177="SMU"</formula>
    </cfRule>
    <cfRule type="expression" dxfId="18" priority="213" stopIfTrue="1">
      <formula>#REF!="CR"</formula>
    </cfRule>
    <cfRule type="expression" dxfId="17" priority="215" stopIfTrue="1">
      <formula>$C177="GENERIC"</formula>
    </cfRule>
    <cfRule type="expression" dxfId="16" priority="216" stopIfTrue="1">
      <formula>$C177="COMPONENT"</formula>
    </cfRule>
  </conditionalFormatting>
  <conditionalFormatting sqref="D181:D182">
    <cfRule type="expression" dxfId="15" priority="208" stopIfTrue="1">
      <formula>$C181="COMPONENT"</formula>
    </cfRule>
    <cfRule type="expression" dxfId="14" priority="207" stopIfTrue="1">
      <formula>$C181="GENERIC"</formula>
    </cfRule>
    <cfRule type="expression" dxfId="13" priority="206" stopIfTrue="1">
      <formula>$C181="SMU"</formula>
    </cfRule>
    <cfRule type="expression" dxfId="12" priority="205" stopIfTrue="1">
      <formula>#REF!="CR"</formula>
    </cfRule>
  </conditionalFormatting>
  <conditionalFormatting sqref="D184:D186">
    <cfRule type="expression" dxfId="11" priority="200" stopIfTrue="1">
      <formula>$C184="COMPONENT"</formula>
    </cfRule>
    <cfRule type="expression" dxfId="10" priority="198" stopIfTrue="1">
      <formula>$C184="SMU"</formula>
    </cfRule>
    <cfRule type="expression" dxfId="9" priority="197" stopIfTrue="1">
      <formula>#REF!="CR"</formula>
    </cfRule>
    <cfRule type="expression" dxfId="8" priority="199" stopIfTrue="1">
      <formula>$C184="GENERIC"</formula>
    </cfRule>
  </conditionalFormatting>
  <conditionalFormatting sqref="D188:D203">
    <cfRule type="expression" dxfId="7" priority="174" stopIfTrue="1">
      <formula>$C188="SMU"</formula>
    </cfRule>
    <cfRule type="expression" dxfId="6" priority="176" stopIfTrue="1">
      <formula>$C188="COMPONENT"</formula>
    </cfRule>
    <cfRule type="expression" dxfId="5" priority="175" stopIfTrue="1">
      <formula>$C188="GENERIC"</formula>
    </cfRule>
    <cfRule type="expression" dxfId="4" priority="173" stopIfTrue="1">
      <formula>#REF!="CR"</formula>
    </cfRule>
  </conditionalFormatting>
  <conditionalFormatting sqref="G193 J193:XFD193 B199:C199">
    <cfRule type="expression" dxfId="3" priority="261" stopIfTrue="1">
      <formula>$L193="CR"</formula>
    </cfRule>
    <cfRule type="expression" dxfId="2" priority="262" stopIfTrue="1">
      <formula>$B193="SMU"</formula>
    </cfRule>
    <cfRule type="expression" dxfId="1" priority="263" stopIfTrue="1">
      <formula>$B193="GENERIC"</formula>
    </cfRule>
    <cfRule type="expression" dxfId="0" priority="264" stopIfTrue="1">
      <formula>$B193="COMPONENT"</formula>
    </cfRule>
  </conditionalFormatting>
  <dataValidations count="3">
    <dataValidation type="whole" errorStyle="warning" allowBlank="1" showDropDown="1" showInputMessage="1" showErrorMessage="1" errorTitle="Quantity error" error="Please type a quantity between 0 and 15000" sqref="K76:N76 I55:J55 I72:L73 I57:L58 I44:I48 I50:K53 I67:O70 I119 X114:X117 I63:L65 I30:I42 I84:I89 I91 I79:I82 K99:N99 I77:K77 I93:I105 I60:L61 I107:T110 K100:O105 J99:J105 I113:S113 I112:U112 I114:U117 V112:W117 X112 S117:Y117" xr:uid="{AA674672-13FC-41AB-AF05-7AA10C3F72CF}">
      <formula1>0</formula1>
      <formula2>15000</formula2>
    </dataValidation>
    <dataValidation type="date" errorStyle="warning" showDropDown="1" showInputMessage="1" showErrorMessage="1" errorTitle="Read only error" error="This cell is in read only mode." sqref="B67:B70 D111 C83 D106 E119:E153 H41:H42 H44:H45 H47:H48 H50:H51 B50:B53 B84:B89 A99:B105 A107:B110 C90 C118:C119 D84:D89 H35:H37 I143 D91:G91 D75:E77 H67:H70 H53 E41:E42 B35:B42 E39:H39 E47:E48 E44:E45 A29:A54 E50:E51 D79:E82 E159 E164 E187 E169 E172 E176 E174 E180 E183 D44:D48 D53:F53 B76:B77 B72:B73 D67:E70 F56:G71 H60:H61 D60:E61 B60:B61 F54:F55 H57:H58 G55:H55 F92:G98 H63:H65 D63:E65 B63:B65 H203 B44:B48 A55:B55 B57:B58 D57:E58 A119:B119 B91 B93:B98 B79:B82 G40:G54 F40:F52 D55:E55 D118 A114:B117 E35:E37 D50:D53 H75:H98 E78:E79 A56:A98 F74:G90 F29:G38 C116:D116 D35:D42 B30:B33 D30:E33 H30:H33 D72:H73 I153:I202 D113 A112:B112 D93:D100 E83:E98 E100:E105 E107:E110 E112 E114:E115 E117 F99:H202" xr:uid="{43F7AD52-FA65-4E13-BC79-538BB020D865}"/>
    <dataValidation type="decimal" errorStyle="warning" showDropDown="1" showInputMessage="1" showErrorMessage="1" errorTitle="Discount error" error="Please enter a discount between 0 and 100" sqref="P29:P98 N29:O65 M29:M53" xr:uid="{8F4DE8D7-05ED-4205-8005-C36262642AF4}">
      <formula1>0</formula1>
      <formula2>100</formula2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E244-7A70-4F6B-A09C-CC3E8593B349}">
  <dimension ref="A2:H22"/>
  <sheetViews>
    <sheetView workbookViewId="0">
      <selection activeCell="E28" sqref="E28"/>
    </sheetView>
  </sheetViews>
  <sheetFormatPr defaultRowHeight="14.4" x14ac:dyDescent="0.3"/>
  <cols>
    <col min="1" max="1" width="15.6640625" customWidth="1"/>
    <col min="2" max="2" width="14.21875" customWidth="1"/>
    <col min="3" max="3" width="14.77734375" customWidth="1"/>
    <col min="4" max="4" width="14.33203125" customWidth="1"/>
  </cols>
  <sheetData>
    <row r="2" spans="1:8" ht="17.399999999999999" x14ac:dyDescent="0.3">
      <c r="B2" s="84" t="s">
        <v>287</v>
      </c>
      <c r="E2" s="8"/>
      <c r="F2" s="8"/>
      <c r="G2" s="85"/>
      <c r="H2" s="85"/>
    </row>
    <row r="3" spans="1:8" ht="15" thickBot="1" x14ac:dyDescent="0.35"/>
    <row r="4" spans="1:8" ht="32.4" customHeight="1" thickBot="1" x14ac:dyDescent="0.35">
      <c r="B4" s="86" t="s">
        <v>288</v>
      </c>
      <c r="C4" s="87"/>
      <c r="D4" s="204" t="s">
        <v>289</v>
      </c>
      <c r="E4" s="205"/>
      <c r="F4" s="205"/>
      <c r="G4" s="205"/>
      <c r="H4" s="206"/>
    </row>
    <row r="5" spans="1:8" ht="32.4" customHeight="1" thickBot="1" x14ac:dyDescent="0.35">
      <c r="B5" s="86" t="s">
        <v>290</v>
      </c>
      <c r="C5" s="87"/>
      <c r="D5" s="207"/>
      <c r="E5" s="208"/>
      <c r="F5" s="208"/>
      <c r="G5" s="208"/>
      <c r="H5" s="209"/>
    </row>
    <row r="6" spans="1:8" ht="47.4" customHeight="1" thickBot="1" x14ac:dyDescent="0.35">
      <c r="A6" s="88"/>
      <c r="B6" s="86" t="s">
        <v>291</v>
      </c>
      <c r="C6" s="87"/>
      <c r="D6" s="210" t="s">
        <v>292</v>
      </c>
      <c r="E6" s="211"/>
      <c r="F6" s="211"/>
      <c r="G6" s="211"/>
      <c r="H6" s="212"/>
    </row>
    <row r="7" spans="1:8" x14ac:dyDescent="0.3">
      <c r="A7" s="89"/>
      <c r="B7" s="213" t="s">
        <v>293</v>
      </c>
      <c r="C7" s="214"/>
      <c r="D7" s="217" t="s">
        <v>292</v>
      </c>
      <c r="E7" s="218"/>
      <c r="F7" s="218"/>
      <c r="G7" s="218"/>
      <c r="H7" s="219"/>
    </row>
    <row r="8" spans="1:8" ht="34.200000000000003" customHeight="1" thickBot="1" x14ac:dyDescent="0.35">
      <c r="A8" s="88"/>
      <c r="B8" s="215"/>
      <c r="C8" s="216"/>
      <c r="D8" s="220"/>
      <c r="E8" s="220"/>
      <c r="F8" s="220"/>
      <c r="G8" s="220"/>
      <c r="H8" s="221"/>
    </row>
    <row r="9" spans="1:8" x14ac:dyDescent="0.3">
      <c r="A9" s="88"/>
      <c r="B9" s="90"/>
      <c r="C9" s="90"/>
      <c r="D9" s="91"/>
      <c r="E9" s="91"/>
      <c r="F9" s="91"/>
      <c r="G9" s="91"/>
      <c r="H9" s="91"/>
    </row>
    <row r="10" spans="1:8" ht="15" thickBot="1" x14ac:dyDescent="0.35"/>
    <row r="11" spans="1:8" x14ac:dyDescent="0.3">
      <c r="B11" s="222" t="s">
        <v>294</v>
      </c>
      <c r="C11" s="223"/>
    </row>
    <row r="12" spans="1:8" x14ac:dyDescent="0.3">
      <c r="B12" s="92" t="s">
        <v>295</v>
      </c>
      <c r="C12" s="93" t="s">
        <v>296</v>
      </c>
    </row>
    <row r="13" spans="1:8" x14ac:dyDescent="0.3">
      <c r="B13" s="94" t="s">
        <v>297</v>
      </c>
      <c r="C13" s="95">
        <v>240</v>
      </c>
    </row>
    <row r="14" spans="1:8" x14ac:dyDescent="0.3">
      <c r="B14" s="94" t="s">
        <v>298</v>
      </c>
      <c r="C14" s="95">
        <v>250</v>
      </c>
    </row>
    <row r="15" spans="1:8" x14ac:dyDescent="0.3">
      <c r="B15" s="94" t="s">
        <v>299</v>
      </c>
      <c r="C15" s="95">
        <v>259</v>
      </c>
    </row>
    <row r="16" spans="1:8" x14ac:dyDescent="0.3">
      <c r="B16" s="94" t="s">
        <v>300</v>
      </c>
      <c r="C16" s="95">
        <v>266</v>
      </c>
    </row>
    <row r="17" spans="2:3" x14ac:dyDescent="0.3">
      <c r="B17" s="94" t="s">
        <v>301</v>
      </c>
      <c r="C17" s="95">
        <v>276</v>
      </c>
    </row>
    <row r="18" spans="2:3" x14ac:dyDescent="0.3">
      <c r="B18" s="94" t="s">
        <v>302</v>
      </c>
      <c r="C18" s="95">
        <v>286</v>
      </c>
    </row>
    <row r="19" spans="2:3" x14ac:dyDescent="0.3">
      <c r="B19" s="94" t="s">
        <v>303</v>
      </c>
      <c r="C19" s="95">
        <v>296</v>
      </c>
    </row>
    <row r="20" spans="2:3" x14ac:dyDescent="0.3">
      <c r="B20" s="94" t="s">
        <v>304</v>
      </c>
      <c r="C20" s="95">
        <v>306</v>
      </c>
    </row>
    <row r="21" spans="2:3" x14ac:dyDescent="0.3">
      <c r="B21" s="94" t="s">
        <v>305</v>
      </c>
      <c r="C21" s="95">
        <v>316</v>
      </c>
    </row>
    <row r="22" spans="2:3" ht="15" thickBot="1" x14ac:dyDescent="0.35">
      <c r="B22" s="96" t="s">
        <v>306</v>
      </c>
      <c r="C22" s="97">
        <v>326</v>
      </c>
    </row>
  </sheetData>
  <mergeCells count="5">
    <mergeCell ref="D4:H5"/>
    <mergeCell ref="D6:H6"/>
    <mergeCell ref="B7:C8"/>
    <mergeCell ref="D7:H8"/>
    <mergeCell ref="B11:C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formular</vt:lpstr>
      <vt:lpstr>pomocne tabulky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Orsag</dc:creator>
  <cp:lastModifiedBy>Peter Orsag</cp:lastModifiedBy>
  <dcterms:created xsi:type="dcterms:W3CDTF">2024-02-10T08:14:38Z</dcterms:created>
  <dcterms:modified xsi:type="dcterms:W3CDTF">2025-02-02T09:57:42Z</dcterms:modified>
</cp:coreProperties>
</file>