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ropbox\admin sk\ZIMA 2627\DOKUMENTY SK\RACE KLUBY\"/>
    </mc:Choice>
  </mc:AlternateContent>
  <xr:revisionPtr revIDLastSave="0" documentId="13_ncr:1_{E46EC341-7FF9-445A-864E-065682ADDC23}" xr6:coauthVersionLast="47" xr6:coauthVersionMax="47" xr10:uidLastSave="{00000000-0000-0000-0000-000000000000}"/>
  <bookViews>
    <workbookView xWindow="-108" yWindow="-108" windowWidth="23256" windowHeight="13896" xr2:uid="{0D518B22-22DE-4EE6-89EE-987423BB1C66}"/>
  </bookViews>
  <sheets>
    <sheet name="formular" sheetId="1" r:id="rId1"/>
    <sheet name="pomocne tabulky" sheetId="2" r:id="rId2"/>
  </sheets>
  <definedNames>
    <definedName name="_xlnm._FilterDatabase" localSheetId="0" hidden="1">formular!$A$29:$Q$203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5" i="1" l="1"/>
  <c r="E205" i="1" s="1"/>
  <c r="H203" i="1"/>
  <c r="H201" i="1"/>
  <c r="E201" i="1" s="1"/>
  <c r="H199" i="1"/>
  <c r="E199" i="1" s="1"/>
  <c r="H197" i="1"/>
  <c r="E197" i="1" s="1"/>
  <c r="H195" i="1"/>
  <c r="E195" i="1" s="1"/>
  <c r="H193" i="1"/>
  <c r="E193" i="1" s="1"/>
  <c r="H191" i="1"/>
  <c r="E191" i="1" s="1"/>
  <c r="H189" i="1"/>
  <c r="E189" i="1" s="1"/>
  <c r="H187" i="1"/>
  <c r="E187" i="1" s="1"/>
  <c r="H185" i="1"/>
  <c r="E185" i="1" s="1"/>
  <c r="H183" i="1"/>
  <c r="E183" i="1" s="1"/>
  <c r="H181" i="1"/>
  <c r="E181" i="1" s="1"/>
  <c r="H179" i="1"/>
  <c r="E179" i="1" s="1"/>
  <c r="H178" i="1"/>
  <c r="E178" i="1" s="1"/>
  <c r="H177" i="1"/>
  <c r="E177" i="1" s="1"/>
  <c r="H176" i="1"/>
  <c r="E176" i="1" s="1"/>
  <c r="H175" i="1"/>
  <c r="E175" i="1" s="1"/>
  <c r="H174" i="1"/>
  <c r="E174" i="1" s="1"/>
  <c r="H173" i="1"/>
  <c r="E173" i="1" s="1"/>
  <c r="H172" i="1"/>
  <c r="E172" i="1" s="1"/>
  <c r="H171" i="1"/>
  <c r="E171" i="1" s="1"/>
  <c r="H170" i="1"/>
  <c r="E170" i="1" s="1"/>
  <c r="H169" i="1"/>
  <c r="E169" i="1" s="1"/>
  <c r="H168" i="1"/>
  <c r="E168" i="1" s="1"/>
  <c r="H167" i="1"/>
  <c r="E167" i="1" s="1"/>
  <c r="H166" i="1"/>
  <c r="E166" i="1" s="1"/>
  <c r="H164" i="1"/>
  <c r="H163" i="1"/>
  <c r="E163" i="1" s="1"/>
  <c r="H162" i="1"/>
  <c r="E162" i="1" s="1"/>
  <c r="H161" i="1"/>
  <c r="E161" i="1" s="1"/>
  <c r="H160" i="1"/>
  <c r="E160" i="1" s="1"/>
  <c r="H159" i="1"/>
  <c r="E159" i="1" s="1"/>
  <c r="H158" i="1"/>
  <c r="E158" i="1" s="1"/>
  <c r="H157" i="1"/>
  <c r="E157" i="1" s="1"/>
  <c r="H156" i="1"/>
  <c r="E156" i="1" s="1"/>
  <c r="H155" i="1"/>
  <c r="E155" i="1" s="1"/>
  <c r="H154" i="1"/>
  <c r="E154" i="1" s="1"/>
  <c r="H153" i="1"/>
  <c r="E153" i="1" s="1"/>
  <c r="E164" i="1"/>
  <c r="H151" i="1"/>
  <c r="E151" i="1" s="1"/>
  <c r="H149" i="1"/>
  <c r="E149" i="1" s="1"/>
  <c r="H148" i="1"/>
  <c r="E148" i="1" s="1"/>
  <c r="H147" i="1"/>
  <c r="E147" i="1" s="1"/>
  <c r="H146" i="1"/>
  <c r="E146" i="1" s="1"/>
  <c r="H145" i="1"/>
  <c r="E145" i="1" s="1"/>
  <c r="H143" i="1"/>
  <c r="E143" i="1" s="1"/>
  <c r="H142" i="1"/>
  <c r="E142" i="1" s="1"/>
  <c r="H140" i="1"/>
  <c r="E140" i="1" s="1"/>
  <c r="H139" i="1"/>
  <c r="E139" i="1" s="1"/>
  <c r="H138" i="1"/>
  <c r="E138" i="1" s="1"/>
  <c r="H133" i="1"/>
  <c r="E133" i="1" s="1"/>
  <c r="H131" i="1"/>
  <c r="E131" i="1" s="1"/>
  <c r="H130" i="1"/>
  <c r="E130" i="1" s="1"/>
  <c r="H129" i="1"/>
  <c r="E129" i="1" s="1"/>
  <c r="H127" i="1"/>
  <c r="E127" i="1" s="1"/>
  <c r="H126" i="1"/>
  <c r="E126" i="1" s="1"/>
  <c r="H125" i="1"/>
  <c r="E125" i="1" s="1"/>
  <c r="H124" i="1"/>
  <c r="E124" i="1" s="1"/>
  <c r="H123" i="1"/>
  <c r="E123" i="1" s="1"/>
  <c r="H136" i="1"/>
  <c r="E136" i="1" s="1"/>
  <c r="H135" i="1"/>
  <c r="E135" i="1" s="1"/>
  <c r="H112" i="1"/>
  <c r="E112" i="1" s="1"/>
  <c r="H110" i="1"/>
  <c r="E110" i="1" s="1"/>
  <c r="H108" i="1"/>
  <c r="E108" i="1" s="1"/>
  <c r="H107" i="1"/>
  <c r="E107" i="1" s="1"/>
  <c r="H106" i="1"/>
  <c r="E106" i="1" s="1"/>
  <c r="H104" i="1"/>
  <c r="E104" i="1" s="1"/>
  <c r="H103" i="1"/>
  <c r="E103" i="1" s="1"/>
  <c r="H102" i="1"/>
  <c r="E102" i="1" s="1"/>
  <c r="H101" i="1"/>
  <c r="E101" i="1" s="1"/>
  <c r="H99" i="1"/>
  <c r="E99" i="1" s="1"/>
  <c r="H98" i="1"/>
  <c r="E98" i="1" s="1"/>
  <c r="H97" i="1"/>
  <c r="E97" i="1" s="1"/>
  <c r="H96" i="1"/>
  <c r="E96" i="1" s="1"/>
  <c r="H95" i="1"/>
  <c r="E95" i="1" s="1"/>
  <c r="H93" i="1"/>
  <c r="E93" i="1" s="1"/>
  <c r="H92" i="1"/>
  <c r="E92" i="1" s="1"/>
  <c r="H91" i="1"/>
  <c r="E91" i="1" s="1"/>
  <c r="H90" i="1"/>
  <c r="E90" i="1" s="1"/>
  <c r="H89" i="1"/>
  <c r="E89" i="1" s="1"/>
  <c r="H88" i="1"/>
  <c r="E88" i="1" s="1"/>
  <c r="H87" i="1"/>
  <c r="E87" i="1" s="1"/>
  <c r="H86" i="1"/>
  <c r="E86" i="1" s="1"/>
  <c r="H85" i="1"/>
  <c r="E85" i="1" s="1"/>
  <c r="H77" i="1"/>
  <c r="E77" i="1" s="1"/>
  <c r="H71" i="1"/>
  <c r="E71" i="1" s="1"/>
  <c r="E203" i="1" l="1"/>
  <c r="H56" i="1"/>
  <c r="E56" i="1" s="1"/>
  <c r="H52" i="1"/>
  <c r="E52" i="1" s="1"/>
  <c r="H48" i="1"/>
  <c r="E48" i="1" s="1"/>
  <c r="H40" i="1"/>
  <c r="E40" i="1" s="1"/>
  <c r="H44" i="1"/>
  <c r="E44" i="1" s="1"/>
  <c r="H80" i="1"/>
  <c r="E80" i="1" s="1"/>
  <c r="H35" i="1" l="1"/>
  <c r="E35" i="1" s="1"/>
  <c r="H36" i="1"/>
  <c r="E36" i="1" s="1"/>
  <c r="H37" i="1"/>
  <c r="E37" i="1" s="1"/>
  <c r="H121" i="1" l="1"/>
  <c r="E121" i="1" s="1"/>
  <c r="H120" i="1"/>
  <c r="E120" i="1" s="1"/>
  <c r="H119" i="1"/>
  <c r="E119" i="1" s="1"/>
  <c r="H117" i="1"/>
  <c r="E117" i="1" s="1"/>
  <c r="H116" i="1"/>
  <c r="E116" i="1" s="1"/>
  <c r="H115" i="1"/>
  <c r="E115" i="1" s="1"/>
  <c r="H114" i="1"/>
  <c r="E114" i="1" s="1"/>
  <c r="H83" i="1"/>
  <c r="E83" i="1" s="1"/>
  <c r="H82" i="1"/>
  <c r="E82" i="1" s="1"/>
  <c r="H79" i="1"/>
  <c r="E79" i="1" s="1"/>
  <c r="H76" i="1"/>
  <c r="E76" i="1" s="1"/>
  <c r="H75" i="1"/>
  <c r="E75" i="1" s="1"/>
  <c r="H74" i="1"/>
  <c r="E74" i="1" s="1"/>
  <c r="H73" i="1"/>
  <c r="E73" i="1" s="1"/>
  <c r="H70" i="1"/>
  <c r="E70" i="1" s="1"/>
  <c r="H69" i="1"/>
  <c r="E69" i="1" s="1"/>
  <c r="H68" i="1"/>
  <c r="E68" i="1" s="1"/>
  <c r="H66" i="1"/>
  <c r="E66" i="1" s="1"/>
  <c r="H65" i="1"/>
  <c r="E65" i="1" s="1"/>
  <c r="H63" i="1"/>
  <c r="E63" i="1" s="1"/>
  <c r="H62" i="1"/>
  <c r="E62" i="1" s="1"/>
  <c r="H60" i="1"/>
  <c r="E60" i="1" s="1"/>
  <c r="H58" i="1"/>
  <c r="E58" i="1" s="1"/>
  <c r="H55" i="1"/>
  <c r="E55" i="1" s="1"/>
  <c r="H54" i="1"/>
  <c r="E54" i="1" s="1"/>
  <c r="H51" i="1"/>
  <c r="E51" i="1" s="1"/>
  <c r="H50" i="1"/>
  <c r="E50" i="1" s="1"/>
  <c r="H47" i="1"/>
  <c r="E47" i="1" s="1"/>
  <c r="H46" i="1"/>
  <c r="E46" i="1" s="1"/>
  <c r="H43" i="1"/>
  <c r="E43" i="1" s="1"/>
  <c r="H42" i="1"/>
  <c r="E42" i="1" s="1"/>
  <c r="H39" i="1"/>
  <c r="E39" i="1" s="1"/>
  <c r="H33" i="1"/>
  <c r="E33" i="1" s="1"/>
  <c r="H32" i="1"/>
  <c r="E32" i="1" s="1"/>
  <c r="H31" i="1"/>
  <c r="E31" i="1" s="1"/>
  <c r="H30" i="1"/>
  <c r="H207" i="1" l="1"/>
  <c r="E30" i="1"/>
  <c r="E207" i="1" s="1"/>
</calcChain>
</file>

<file path=xl/sharedStrings.xml><?xml version="1.0" encoding="utf-8"?>
<sst xmlns="http://schemas.openxmlformats.org/spreadsheetml/2006/main" count="947" uniqueCount="560">
  <si>
    <t>Dodavatel :</t>
  </si>
  <si>
    <t>Bretton s.r.o.</t>
  </si>
  <si>
    <t>Bělčická 2841</t>
  </si>
  <si>
    <t>141 00 Praha 4</t>
  </si>
  <si>
    <t>IČ : 45275149</t>
  </si>
  <si>
    <t>DIČ : CZ45275149</t>
  </si>
  <si>
    <t>Obch. zástupce :</t>
  </si>
  <si>
    <t>Odběratel :</t>
  </si>
  <si>
    <t>(fakturační adresa)</t>
  </si>
  <si>
    <t>včetně IČO a DIČ</t>
  </si>
  <si>
    <t>Dodací adresa :</t>
  </si>
  <si>
    <t xml:space="preserve">včetně tel. </t>
  </si>
  <si>
    <t xml:space="preserve">e-mail pro  zasílání </t>
  </si>
  <si>
    <t xml:space="preserve">faktur : </t>
  </si>
  <si>
    <t>Termín dodání :</t>
  </si>
  <si>
    <t xml:space="preserve">Objednávka dne : </t>
  </si>
  <si>
    <t xml:space="preserve">Poznámka : </t>
  </si>
  <si>
    <t>Produkt</t>
  </si>
  <si>
    <t>Kód</t>
  </si>
  <si>
    <t>HERO ATHLETE FIS SL</t>
  </si>
  <si>
    <t>HERO ATHLETE SL</t>
  </si>
  <si>
    <t>HERO ATHLETE FIS GS</t>
  </si>
  <si>
    <t>HERO ATHLETE GS</t>
  </si>
  <si>
    <t>HERO ATHLETE FIS SUPER G</t>
  </si>
  <si>
    <t xml:space="preserve">HERO MASTER </t>
  </si>
  <si>
    <t>HERO ATHLETE PRO</t>
  </si>
  <si>
    <t>HERO JR</t>
  </si>
  <si>
    <t>0TU</t>
  </si>
  <si>
    <t>HERO CARBON</t>
  </si>
  <si>
    <t>HERO GS-SG</t>
  </si>
  <si>
    <t>HERO SL</t>
  </si>
  <si>
    <t>090</t>
  </si>
  <si>
    <t>095</t>
  </si>
  <si>
    <t>HERO GS-SG JR</t>
  </si>
  <si>
    <t>HERO SL JR</t>
  </si>
  <si>
    <t>FCJF001</t>
  </si>
  <si>
    <t>CHILDREN BOOT ADAPTER KIT</t>
  </si>
  <si>
    <t>LXL</t>
  </si>
  <si>
    <t>PALICE</t>
  </si>
  <si>
    <t xml:space="preserve">HELMY  </t>
  </si>
  <si>
    <t>PALICE JUNIOR</t>
  </si>
  <si>
    <t>CHRÁNIČ PRE HELMY</t>
  </si>
  <si>
    <t>OKULIARE</t>
  </si>
  <si>
    <t>OKULIARE JUNIOR</t>
  </si>
  <si>
    <t>HERO SKI WHEELED 2/3P 210</t>
  </si>
  <si>
    <t>HERO SKI BAG 4P 240</t>
  </si>
  <si>
    <t>HERO JUNIOR SKI BAG 170CM</t>
  </si>
  <si>
    <t>HERO BOOT PRO</t>
  </si>
  <si>
    <t>HERO COMPACT BOOT PACK</t>
  </si>
  <si>
    <t>HERO DUAL BOOT BAG</t>
  </si>
  <si>
    <t>HERO ATHLETES BAG</t>
  </si>
  <si>
    <t>HERO HEATED BAG 230V</t>
  </si>
  <si>
    <t>HERO SMALL ATHLETES BAG</t>
  </si>
  <si>
    <t>HERO CABIN BAG</t>
  </si>
  <si>
    <t>HERO EXPLORER BAG</t>
  </si>
  <si>
    <t>FCLBS02</t>
  </si>
  <si>
    <t>SPX 15 ROCKERACE HOT RED - vázání</t>
  </si>
  <si>
    <t>LYŽIARKY - RACE JUNIOR</t>
  </si>
  <si>
    <t>Orsag Peter</t>
  </si>
  <si>
    <t>RKMP200</t>
  </si>
  <si>
    <t>FLEXVENT VEST SR</t>
  </si>
  <si>
    <t>RKMP400</t>
  </si>
  <si>
    <t>FLEXVENT VEST SR W</t>
  </si>
  <si>
    <t>RKMP201</t>
  </si>
  <si>
    <t>FLEXVENT STRAP SR</t>
  </si>
  <si>
    <t>RKMP502</t>
  </si>
  <si>
    <t>FLEXVENT VEST KIDS RED</t>
  </si>
  <si>
    <t>RKMP503</t>
  </si>
  <si>
    <t>FLEXVENT VEST KIDS AQUA</t>
  </si>
  <si>
    <t>RKMP501</t>
  </si>
  <si>
    <t>FLEXVENT STRAP JR</t>
  </si>
  <si>
    <t>RKMP500</t>
  </si>
  <si>
    <t>FLEXVENT VEST JR</t>
  </si>
  <si>
    <t>HERO LEG PROTECTION SR</t>
  </si>
  <si>
    <t>HERO LEG PROTECTION JR</t>
  </si>
  <si>
    <t>HERO HAND PROTECTION</t>
  </si>
  <si>
    <t>CHRÁNIČE</t>
  </si>
  <si>
    <t>Cena 1 s DPH</t>
  </si>
  <si>
    <t>Hodnota</t>
  </si>
  <si>
    <t>spolu</t>
  </si>
  <si>
    <t>Hodnota s DPH</t>
  </si>
  <si>
    <t>FIS lyže, muži</t>
  </si>
  <si>
    <t>FIS lyže, ženy</t>
  </si>
  <si>
    <t>info</t>
  </si>
  <si>
    <t>FIS SG lyže pre U16</t>
  </si>
  <si>
    <t>SG lyže žiaci</t>
  </si>
  <si>
    <t>balenie s 2 zorníkmi</t>
  </si>
  <si>
    <t>chránič chrbta, vesta pre dospelých</t>
  </si>
  <si>
    <t>chránič chrbta, vesta pre ženy</t>
  </si>
  <si>
    <t>chránič chrbta, s popruhmy pre dospelých</t>
  </si>
  <si>
    <t>chránič chrbta, vesta pre deti</t>
  </si>
  <si>
    <t>chránič chrbta, s popruhmy pre deti</t>
  </si>
  <si>
    <t>chránič nôh pre dospelých</t>
  </si>
  <si>
    <t>chránič nôh pre deti</t>
  </si>
  <si>
    <t>chránič rúk predlaktie  SR</t>
  </si>
  <si>
    <t>chránič rúk predlaktie  JR</t>
  </si>
  <si>
    <t>chránič rúk vhodný pre SR aj JR paličky</t>
  </si>
  <si>
    <t>vak na lyže s koliečkami</t>
  </si>
  <si>
    <t>vak pre 2 - 3 páry lyží</t>
  </si>
  <si>
    <t>vak na 4 páry lyží,  240 cm</t>
  </si>
  <si>
    <t>vak na lyže do170 cm</t>
  </si>
  <si>
    <t>vak s popruhmi pre lyžiarky</t>
  </si>
  <si>
    <t>veľký vak pre pretekára</t>
  </si>
  <si>
    <t>vyhrievaný vak pre lyžiarky</t>
  </si>
  <si>
    <t>menší Hero Athletes bag</t>
  </si>
  <si>
    <t>taška rozmerov do kabíny lietadla</t>
  </si>
  <si>
    <t>veľký cestovný vak, dvojité dno, kolieska</t>
  </si>
  <si>
    <t>Cena 2 s DPH</t>
  </si>
  <si>
    <t>POMOCNÉ TABUĽKY</t>
  </si>
  <si>
    <t>HERO ATHLETE FIS SL (R22)</t>
  </si>
  <si>
    <t>Titanal + LCT technológia
podlozka R22 WC je  264-352 mm, Titanal vystuženie podložky
viazania PX18, SPX15, SPX12 ROCKER RACE</t>
  </si>
  <si>
    <t>HERO ATHLETE GS (R22)</t>
  </si>
  <si>
    <t>HERO FIS SL PRO R21 PRO</t>
  </si>
  <si>
    <t>TITANAL pod viazanim, LCT technológia
podlozka R21 PRO je  241-317 mm, viazania SPX 10, 11, 12,  NX 7,10
podložka je do 327mm skeletu s viazanim SPX 12</t>
  </si>
  <si>
    <t>HERO FIS GS PRO R21 PRO</t>
  </si>
  <si>
    <t>Dĺžka skeletu v mm</t>
  </si>
  <si>
    <t>Veľkosť MPP</t>
  </si>
  <si>
    <t>Skelet (mm)</t>
  </si>
  <si>
    <t>190/195</t>
  </si>
  <si>
    <t>200/205</t>
  </si>
  <si>
    <t>210/215</t>
  </si>
  <si>
    <t>220/225</t>
  </si>
  <si>
    <t>230/235</t>
  </si>
  <si>
    <t>240/245</t>
  </si>
  <si>
    <t>250/255</t>
  </si>
  <si>
    <t>260/265</t>
  </si>
  <si>
    <t>270/275</t>
  </si>
  <si>
    <t>280/285</t>
  </si>
  <si>
    <t>HERO FOREARM PROTEC SR</t>
  </si>
  <si>
    <t>HERO FOREARM PROTEC JR</t>
  </si>
  <si>
    <t>OTAVA HERO</t>
  </si>
  <si>
    <t>OTAVA S HERO</t>
  </si>
  <si>
    <t>IZAR HERO</t>
  </si>
  <si>
    <t>RKOGN04</t>
  </si>
  <si>
    <t>RKOGO04</t>
  </si>
  <si>
    <t>RKOGM01</t>
  </si>
  <si>
    <t>SP LENS OTAVA - PHOTOCHROMIC - PINK/L GREEN - S1-S3</t>
  </si>
  <si>
    <t>SP LENS OTAVA - TRANSPARENT - S0</t>
  </si>
  <si>
    <t>SP LENS OTAVA S - PHOTOCHROMIC - PINK/L GREEN - S1-S3</t>
  </si>
  <si>
    <t>SP LENS OTAVA S - TRANSPARENT - S0</t>
  </si>
  <si>
    <t>SP LENS IZAR - TRANSPARENT - S0</t>
  </si>
  <si>
    <t>RKOGN11</t>
  </si>
  <si>
    <t>RKOGN12</t>
  </si>
  <si>
    <t>RKOGO11</t>
  </si>
  <si>
    <t>RKOGO12</t>
  </si>
  <si>
    <t>RKOGM09</t>
  </si>
  <si>
    <t>RKJG600</t>
  </si>
  <si>
    <t>ROSSIGNOL LENS CASE</t>
  </si>
  <si>
    <t>cestovná taška</t>
  </si>
  <si>
    <t>predžiacke lyže</t>
  </si>
  <si>
    <t>predžiacke lyže s viazaním</t>
  </si>
  <si>
    <t>lyže s viazaním pre najmenších</t>
  </si>
  <si>
    <t>SL PRO lyže s viazaním</t>
  </si>
  <si>
    <t>GS PRO lyže s viazaním</t>
  </si>
  <si>
    <t>SL FIS lyže, muži</t>
  </si>
  <si>
    <t>SL FIS lyže, ženy</t>
  </si>
  <si>
    <t>SL FIS lyže  s viaz., ženy</t>
  </si>
  <si>
    <t>SL FIS lyže  s viaz., muži</t>
  </si>
  <si>
    <t>GS lyže s viaz., žiaci</t>
  </si>
  <si>
    <t>SL lyže s viaz., žiaci</t>
  </si>
  <si>
    <t>vyberte:</t>
  </si>
  <si>
    <t>softshell</t>
  </si>
  <si>
    <t>ľahká bunda - stredná vrstva</t>
  </si>
  <si>
    <t>kombinéza</t>
  </si>
  <si>
    <t xml:space="preserve">softshell overal </t>
  </si>
  <si>
    <t>kombinéza jr 012y (152) - 014y (164)</t>
  </si>
  <si>
    <t>softshell overal jr 012y (152) - 014y (164)</t>
  </si>
  <si>
    <t>RACING JACKET ADULT - GREY</t>
  </si>
  <si>
    <t>RACING SHORT ADULT - GREY</t>
  </si>
  <si>
    <t>RACING PANT ADULT - GREY</t>
  </si>
  <si>
    <t>INNER JACKET ADULT - GREY</t>
  </si>
  <si>
    <t>RACING SUIT ADULT - GREY</t>
  </si>
  <si>
    <t>ONE PIECE ADULT - GREY</t>
  </si>
  <si>
    <t>RACING JACKET JUNIOR - GREY</t>
  </si>
  <si>
    <t>RACING SHORT JUNIOR - GREY</t>
  </si>
  <si>
    <t>RACING PANT JUNIOR - GREY</t>
  </si>
  <si>
    <t>INNER JACKET JUNIOR - GREY</t>
  </si>
  <si>
    <t>RACING SUIT JUNIOR - GREY</t>
  </si>
  <si>
    <t>ONE PIECE JUNIOR - GREY</t>
  </si>
  <si>
    <t>OBLEČENIE</t>
  </si>
  <si>
    <t>RLLS01A</t>
  </si>
  <si>
    <t>RLLS02A</t>
  </si>
  <si>
    <t>RLLS03A</t>
  </si>
  <si>
    <t>RLLS04A</t>
  </si>
  <si>
    <t>RLMS06A</t>
  </si>
  <si>
    <t>RLLS07A</t>
  </si>
  <si>
    <t>RLLS01J</t>
  </si>
  <si>
    <t>RLLS02J</t>
  </si>
  <si>
    <t>RLLS03J</t>
  </si>
  <si>
    <t>RLLS04J</t>
  </si>
  <si>
    <t>RLMS06J</t>
  </si>
  <si>
    <t>RLLS07J</t>
  </si>
  <si>
    <t>00S</t>
  </si>
  <si>
    <t>00M</t>
  </si>
  <si>
    <t>00L</t>
  </si>
  <si>
    <t>0XL</t>
  </si>
  <si>
    <t>2XL</t>
  </si>
  <si>
    <t>008</t>
  </si>
  <si>
    <t>010</t>
  </si>
  <si>
    <t>012</t>
  </si>
  <si>
    <t>014</t>
  </si>
  <si>
    <t>Objednávka - ROSSIGNOL RACE PROGRAM 2026-27 pre lyžiarske kluby</t>
  </si>
  <si>
    <t>RAPAL01</t>
  </si>
  <si>
    <t>HERO FIS SL FAC 165 R22 -lyže</t>
  </si>
  <si>
    <t>RRPAL01</t>
  </si>
  <si>
    <t>HERO FIS SL FAC 165 R22 + PX 18 WC ROCKERACE SILVER RED / RAPAL01+FCPBP01 -set</t>
  </si>
  <si>
    <t>RRPAL02</t>
  </si>
  <si>
    <t>HERO FIS SL FAC 165 R22 + SPX 12 ROCKERACE GW SILVER RED / RAPAL01+FCPBS03 -set</t>
  </si>
  <si>
    <t>RRPAL03</t>
  </si>
  <si>
    <t>HERO FIS SL FAC 165 R22 + SPX 15 ROCKERACE SILVER RED / RAPAL01+FCPBS01 -set</t>
  </si>
  <si>
    <t>RAPAP01W</t>
  </si>
  <si>
    <t>HERO FIS SL 157 R22 -lyže</t>
  </si>
  <si>
    <t>RRPAP01W</t>
  </si>
  <si>
    <t>HERO FIS SL 157 R22 + SPX 12 ROCKERACE GW SILVER RED / RAPAP01W+FCPBS03 -set</t>
  </si>
  <si>
    <t>RRPAP02W</t>
  </si>
  <si>
    <t>HERO FIS SL 157 R22 + SPX 15 ROCKERACE SILVER RED / RAPAP01W+FCPBS01 -set</t>
  </si>
  <si>
    <t>RAPAI01</t>
  </si>
  <si>
    <t>HERO ATHLETE SL 150 R22 -lyže</t>
  </si>
  <si>
    <t>RRPAI01</t>
  </si>
  <si>
    <t>HERO ATHLETE SL 150 R22 + SPX 12 ROCKERACE GW SILVER RED / RAPAI01+FCPBS03 -set</t>
  </si>
  <si>
    <t>RAPGM01</t>
  </si>
  <si>
    <t>HERO FIS GS FAC 193 R22 -lyže</t>
  </si>
  <si>
    <t>RRPGM01</t>
  </si>
  <si>
    <t>HERO FIS GS FAC 193 R22 + PX 18 WC ROCKERACE SILVER RED / RAPGM01+FCPBP01 -set</t>
  </si>
  <si>
    <t>RRPGM02</t>
  </si>
  <si>
    <t>HERO FIS GS FAC 193 R22 + SPX 15 ROCKERACE SILVER RED / RAPGM01+FCPBS01 -set</t>
  </si>
  <si>
    <t>RAPGQ01</t>
  </si>
  <si>
    <t>HERO A FIS GS FAC 188 R22 -lyže</t>
  </si>
  <si>
    <t>RRPGQ01</t>
  </si>
  <si>
    <t>HERO A FIS GS FAC 188 R22 + SPX 15 ROCKERACE SILVER RED / RAPGQ01+FCPBS01 -set</t>
  </si>
  <si>
    <t>RRPGQ02</t>
  </si>
  <si>
    <t>HERO A FIS GS FAC 188 R22 + SPX 12 ROCKERACE GW SILVER RED / RAPGQ01+FCPBS03 -set</t>
  </si>
  <si>
    <t>RAPGB01</t>
  </si>
  <si>
    <t>HERO ATHLETE GS 185 R22 -lyže</t>
  </si>
  <si>
    <t>RRPGB01</t>
  </si>
  <si>
    <t>HERO ATHLETE GS 185 R22 + SPX 12 ROCKERACE GW SILVER RED / RAPGB01+FCPBS03 -set</t>
  </si>
  <si>
    <t>RRPGB02</t>
  </si>
  <si>
    <t>HERO ATHLETE GS 185 R22 + SPX 15 ROCKERACE SILVER RED / RAPGB01+FCPBS01 -set</t>
  </si>
  <si>
    <t>RAPDP01</t>
  </si>
  <si>
    <t>HERO ATHLETE GS 170-182 R22 -lyže</t>
  </si>
  <si>
    <t>RRPDP01</t>
  </si>
  <si>
    <t>HERO ATHLETE GS 170-182 R22 + SPX 15 ROCKERACE SILVER RED / RAPDP01+FCPBS01 -set</t>
  </si>
  <si>
    <t>RRPDP02</t>
  </si>
  <si>
    <t>HERO ATHLETE GS 170-182 R22 + SPX 12 ROCKERACE GW SILVER RED / RAPDP01+FCPBS03 -set</t>
  </si>
  <si>
    <t>RRPSA01</t>
  </si>
  <si>
    <t>HERO ATHLETE FIS SG FACTORY R22 PX 18 WC ROCKERACE SILVER RED</t>
  </si>
  <si>
    <t>RRPSB01</t>
  </si>
  <si>
    <t>HERO ATHLETE SG FACTORY R22 SPX 15 ROCKERACE SILVER RED</t>
  </si>
  <si>
    <t>RRPHE01</t>
  </si>
  <si>
    <t>HERO MASTER LT R22 + SPX 15 ROCKERACE GW MASTER / RAPHE01+FCPBS04 -set</t>
  </si>
  <si>
    <t>RRPHE02</t>
  </si>
  <si>
    <t>HERO MASTER LT R22 + SPX 14 ROCKERACE GW SILVER RED / RAPHE01+FCPBS02 -set</t>
  </si>
  <si>
    <t>RRPSF01</t>
  </si>
  <si>
    <t>HERO MASTER ST R22 + SPX 15 ROCKERACE GW MASTER / RAPSF01+FCPBS04 -set</t>
  </si>
  <si>
    <t>RRPSF02</t>
  </si>
  <si>
    <t>HERO MASTER ST R22 + SPX 14 ROCKERACE GW SILVER RED / RAPSF01+FCPBS02 -set</t>
  </si>
  <si>
    <t>RAPAF01</t>
  </si>
  <si>
    <t>HERO SL PRO 128-149 R21 PRO -lyže</t>
  </si>
  <si>
    <t>RRPAF02</t>
  </si>
  <si>
    <t>HERO SL PRO 128-149 R21 PRO + SPX 11 GW B73 SILVER RED / RAPAF01+FCPAS02 -set</t>
  </si>
  <si>
    <t>RRPAF03</t>
  </si>
  <si>
    <t>HERO SL PRO 128-149 R21 PRO + NX 10 GW B73 SILVER RED / RAPAF01+FCPAN01 -set</t>
  </si>
  <si>
    <t>RRPAF04</t>
  </si>
  <si>
    <t>HERO SL PRO 128-149 R21 PRO + NX 7 GW B73 SILVER RED / RAPAF01+FCPAN03 -set</t>
  </si>
  <si>
    <t>RAPDR01</t>
  </si>
  <si>
    <t>HERO GS PRO 126-171 R21 PRO -lyže</t>
  </si>
  <si>
    <t>RRPDR03</t>
  </si>
  <si>
    <t>HERO GS PRO 126-171 R21 PRO + SPX 11 GW B73 SILVER RED / RAPDR01+FCPAS02 -set</t>
  </si>
  <si>
    <t>RRPDR04</t>
  </si>
  <si>
    <t>HERO GS PRO 126-171 R21 PRO + NX 10 GW B73 SILVER RED / RAPDR01+FCPAN01 -set</t>
  </si>
  <si>
    <t>RRPDR02</t>
  </si>
  <si>
    <t>HERO GS PRO 126-171 R21 PRO + NX 7 GW B73 SILVER RED / RAPDR01+FCPAN03 -set</t>
  </si>
  <si>
    <t>RRPDR01</t>
  </si>
  <si>
    <t>HERO GS PRO 126-171 R21 PRO + SPX 12 GW B80 SILVER RED / RAPDR01+FCPAS01 -set</t>
  </si>
  <si>
    <t>RAPAV01</t>
  </si>
  <si>
    <t>HERO MULTIEVENT 127-148 OPEN -lyže</t>
  </si>
  <si>
    <t>RRPAV02</t>
  </si>
  <si>
    <t>HERO MULTIEVENT 127-148 OPEN + NX 7 GW LIFTER B73 SILVER RED / RAPAV01+FCPAN02 -set</t>
  </si>
  <si>
    <t>RRPBB01</t>
  </si>
  <si>
    <t>HERO MULTI-EVENT PRO 130-160 XPRESS JR + XPRESS 7 GW B83 BLACK / RAPBB02+FCJD050 -set</t>
  </si>
  <si>
    <t>RRPBB02</t>
  </si>
  <si>
    <t>HERO MULTI-EVENT PRO 110-130 KID-X + KID 4 GW B76 BLACK / RAPBB03+FCKKK01 -set</t>
  </si>
  <si>
    <t>VIAZANIA</t>
  </si>
  <si>
    <t>FCPBP01</t>
  </si>
  <si>
    <t>PX 18 WC ROCKERACE SILVER RED - vázání</t>
  </si>
  <si>
    <t>FCPBP02</t>
  </si>
  <si>
    <t>PX 18 WC SL MAXRACE SILVER RED - vázaní</t>
  </si>
  <si>
    <t>FCPBS01</t>
  </si>
  <si>
    <t>SPX 15 ROCKERACE SILVER RED - vázaní</t>
  </si>
  <si>
    <t>FCPBS04</t>
  </si>
  <si>
    <t>SPX 15 ROCKERACE GW MASTER - vázaní</t>
  </si>
  <si>
    <t>FCPBS02</t>
  </si>
  <si>
    <t>SPX 14 ROCKERACE GW SILVER RED - vázaní</t>
  </si>
  <si>
    <t>FCOBS04</t>
  </si>
  <si>
    <t>SPX 14 ROCKERACE GW RED METAL - vázaní</t>
  </si>
  <si>
    <t>FCPBS05</t>
  </si>
  <si>
    <t>SPX 14 ROCKERACE GW WHITE BLACK - vázaní</t>
  </si>
  <si>
    <t>FCPBS03</t>
  </si>
  <si>
    <t>SPX 12 ROCKERACE GW SILVER RED - vázání</t>
  </si>
  <si>
    <t>kód</t>
  </si>
  <si>
    <t>FCPAS01</t>
  </si>
  <si>
    <t>SPX 12 GW SILVER RED - vázaní</t>
  </si>
  <si>
    <t>FCPAS02</t>
  </si>
  <si>
    <t>SPX 11 GW SILVER RED - vázaní</t>
  </si>
  <si>
    <t>FCPAN01</t>
  </si>
  <si>
    <t>NX 10 GW SILVER RED - vázaní</t>
  </si>
  <si>
    <t>FCPAN02</t>
  </si>
  <si>
    <t>NX 7 GW LIFTER B73 SILVER RED</t>
  </si>
  <si>
    <t>FCPAN03</t>
  </si>
  <si>
    <t>NX 7 GW B73 SILVER RED</t>
  </si>
  <si>
    <t>VIAZANIA JUNIOR</t>
  </si>
  <si>
    <t>RBP1010</t>
  </si>
  <si>
    <t>HERO WORLD CUP 140 LV - POWER</t>
  </si>
  <si>
    <t>RBP1030</t>
  </si>
  <si>
    <t>HERO WORLD CUP 120 LV - POWER</t>
  </si>
  <si>
    <t>RBP1050</t>
  </si>
  <si>
    <t>HERO WORLD CUP 110 MV - POWER</t>
  </si>
  <si>
    <t>RBP1020</t>
  </si>
  <si>
    <t>HERO WORLD CUP 130 MV - POWER</t>
  </si>
  <si>
    <t>RBP9010</t>
  </si>
  <si>
    <t>HERO WORLD CUP 110 SC - POWER</t>
  </si>
  <si>
    <t>RBP9050</t>
  </si>
  <si>
    <t>HERO WORLD CUP 90 SC - POWER G</t>
  </si>
  <si>
    <t>RBP9070</t>
  </si>
  <si>
    <t>HERO WORLD CUP 70 SC - POWER G</t>
  </si>
  <si>
    <t>LYŽIARKY - JUNIOR pre najmenších</t>
  </si>
  <si>
    <t>RBP9090</t>
  </si>
  <si>
    <t>HERO JR 65 - POWER GREY</t>
  </si>
  <si>
    <t>24X</t>
  </si>
  <si>
    <t>25X</t>
  </si>
  <si>
    <t>26X</t>
  </si>
  <si>
    <t>27X</t>
  </si>
  <si>
    <t>28X</t>
  </si>
  <si>
    <t>29X</t>
  </si>
  <si>
    <t>LYŽIARKY HERO WORLD CUP (98, 100mm)</t>
  </si>
  <si>
    <t>21X</t>
  </si>
  <si>
    <t>22X</t>
  </si>
  <si>
    <t>23X</t>
  </si>
  <si>
    <t>RDP1000</t>
  </si>
  <si>
    <t>HERO CARBON KEVLAR</t>
  </si>
  <si>
    <t>RDP1010</t>
  </si>
  <si>
    <t>RDP1020</t>
  </si>
  <si>
    <t>RDP1030</t>
  </si>
  <si>
    <t>RDP6000</t>
  </si>
  <si>
    <t>RDP6010</t>
  </si>
  <si>
    <t>RDP6020</t>
  </si>
  <si>
    <t>RKPHR01</t>
  </si>
  <si>
    <t>HERO GIANT CARBON FIS</t>
  </si>
  <si>
    <t>RKPHV04</t>
  </si>
  <si>
    <t>HERO GIANT FIS BLACK</t>
  </si>
  <si>
    <t>RKPHV05</t>
  </si>
  <si>
    <t>HERO GIANT FIS GREY</t>
  </si>
  <si>
    <t>RKPHV06</t>
  </si>
  <si>
    <t>HERO GIANT FIS WHITE</t>
  </si>
  <si>
    <t>RKOFB01</t>
  </si>
  <si>
    <t>HERO GIANT FIS TIGER</t>
  </si>
  <si>
    <t>RKPHU03</t>
  </si>
  <si>
    <t>HERO SLALOM BLACK</t>
  </si>
  <si>
    <t>RKPHU04</t>
  </si>
  <si>
    <t>HERO SLALOM WHITE</t>
  </si>
  <si>
    <t>RKPHU05</t>
  </si>
  <si>
    <t>HERO SLALOM RED</t>
  </si>
  <si>
    <t>RKPHK01</t>
  </si>
  <si>
    <t>HERO KIDS</t>
  </si>
  <si>
    <t>RKPHL01</t>
  </si>
  <si>
    <t>HERO SLALOM CHINGUARD</t>
  </si>
  <si>
    <t>RKPHW01</t>
  </si>
  <si>
    <t>HERO GIANT CHINGUARD</t>
  </si>
  <si>
    <t>0SM</t>
  </si>
  <si>
    <t>0ML</t>
  </si>
  <si>
    <t>0XS</t>
  </si>
  <si>
    <t>RKPGP01</t>
  </si>
  <si>
    <t>TRIXIE HERO</t>
  </si>
  <si>
    <t>RKPGQ04</t>
  </si>
  <si>
    <t>KIDDIE HERO</t>
  </si>
  <si>
    <t>NÁHRADNÉ ZORNÍKY</t>
  </si>
  <si>
    <t>chránič chrbta, vesta pre JR</t>
  </si>
  <si>
    <t>RKPPB01</t>
  </si>
  <si>
    <t>RKPPC01</t>
  </si>
  <si>
    <t>RKPPA01</t>
  </si>
  <si>
    <t>RKPPD01</t>
  </si>
  <si>
    <t>RKPPE01</t>
  </si>
  <si>
    <t>RKPBA01</t>
  </si>
  <si>
    <t>RKPAZ01</t>
  </si>
  <si>
    <t>HERO SKI BAG 2/3P ADJUSTABLE 1</t>
  </si>
  <si>
    <t>RKPBB01</t>
  </si>
  <si>
    <t>RKPAY01</t>
  </si>
  <si>
    <t>RKPAG01</t>
  </si>
  <si>
    <t>HERO HEATING ATHLETES BAG 230V</t>
  </si>
  <si>
    <t>vak s vyhrievaním</t>
  </si>
  <si>
    <t>RKPAD01</t>
  </si>
  <si>
    <t>RKPAA01</t>
  </si>
  <si>
    <t>RKPBQ01</t>
  </si>
  <si>
    <t>vak na lyžiarky</t>
  </si>
  <si>
    <t>RKPAE01</t>
  </si>
  <si>
    <t>RKPAJ01</t>
  </si>
  <si>
    <t>RKPAF01</t>
  </si>
  <si>
    <t>RKPAS01</t>
  </si>
  <si>
    <t>RKPAT01</t>
  </si>
  <si>
    <t>RKPAR01</t>
  </si>
  <si>
    <t>HERO STARTING BAG</t>
  </si>
  <si>
    <t>BATOHY</t>
  </si>
  <si>
    <t>SL Pro lyže</t>
  </si>
  <si>
    <t>GS Pro lyže</t>
  </si>
  <si>
    <t>HERO JUNIOR</t>
  </si>
  <si>
    <t>10-18</t>
  </si>
  <si>
    <t>7 -15</t>
  </si>
  <si>
    <t>7-15</t>
  </si>
  <si>
    <t>5-14</t>
  </si>
  <si>
    <t>3,5-12</t>
  </si>
  <si>
    <t>3,5-11</t>
  </si>
  <si>
    <t>3-10</t>
  </si>
  <si>
    <t>2-7</t>
  </si>
  <si>
    <t>st. žiaci, juniori (97 mm)</t>
  </si>
  <si>
    <t>st. žiaci, juniori (100 mm)</t>
  </si>
  <si>
    <t>ml žiaci / starší žiaci (97mm)</t>
  </si>
  <si>
    <t>mladší žiaci (97mm)</t>
  </si>
  <si>
    <t>predžiaci (97mm)</t>
  </si>
  <si>
    <t>Adaptér do viazania nx7, nx10 
pre lyžiarky 21,5 a menšie</t>
  </si>
  <si>
    <t>s chráničom</t>
  </si>
  <si>
    <t>08260001</t>
  </si>
  <si>
    <t>08260002</t>
  </si>
  <si>
    <t>08260003</t>
  </si>
  <si>
    <t>08260004</t>
  </si>
  <si>
    <t>08260005</t>
  </si>
  <si>
    <t>08260006</t>
  </si>
  <si>
    <t>08260007</t>
  </si>
  <si>
    <t>08260008</t>
  </si>
  <si>
    <t>08260009</t>
  </si>
  <si>
    <t>08260010</t>
  </si>
  <si>
    <t>08260011</t>
  </si>
  <si>
    <t>08260012</t>
  </si>
  <si>
    <t>08260013</t>
  </si>
  <si>
    <t>08260014</t>
  </si>
  <si>
    <t>08260015</t>
  </si>
  <si>
    <t>08260016</t>
  </si>
  <si>
    <t>08260017</t>
  </si>
  <si>
    <t>08260018</t>
  </si>
  <si>
    <t>08260019</t>
  </si>
  <si>
    <t>08260020</t>
  </si>
  <si>
    <t>08260021</t>
  </si>
  <si>
    <t>08260037</t>
  </si>
  <si>
    <t>08260038</t>
  </si>
  <si>
    <t>08260040</t>
  </si>
  <si>
    <t>08260041</t>
  </si>
  <si>
    <t>08260023</t>
  </si>
  <si>
    <t>08260024</t>
  </si>
  <si>
    <t>08260025</t>
  </si>
  <si>
    <t>08260026</t>
  </si>
  <si>
    <t>08260028</t>
  </si>
  <si>
    <t>08260030</t>
  </si>
  <si>
    <t>08260031</t>
  </si>
  <si>
    <t>08260032</t>
  </si>
  <si>
    <t>08260029</t>
  </si>
  <si>
    <t>08260034</t>
  </si>
  <si>
    <t>08260036</t>
  </si>
  <si>
    <t>08260136</t>
  </si>
  <si>
    <t>08260138</t>
  </si>
  <si>
    <t>08261007</t>
  </si>
  <si>
    <t>08261008</t>
  </si>
  <si>
    <t>08261009</t>
  </si>
  <si>
    <t>08261010</t>
  </si>
  <si>
    <t>08261072</t>
  </si>
  <si>
    <t>08261073</t>
  </si>
  <si>
    <t>08261074</t>
  </si>
  <si>
    <t>08261076</t>
  </si>
  <si>
    <t>08262501</t>
  </si>
  <si>
    <t>08262502</t>
  </si>
  <si>
    <t>08262503</t>
  </si>
  <si>
    <t>08262504</t>
  </si>
  <si>
    <t>08262526</t>
  </si>
  <si>
    <t>08262527</t>
  </si>
  <si>
    <t>08262528</t>
  </si>
  <si>
    <t>08263002</t>
  </si>
  <si>
    <t>08263005</t>
  </si>
  <si>
    <t>08263003</t>
  </si>
  <si>
    <t>08263004</t>
  </si>
  <si>
    <t>08263001</t>
  </si>
  <si>
    <t>08263008</t>
  </si>
  <si>
    <t>08263007</t>
  </si>
  <si>
    <t>08263006</t>
  </si>
  <si>
    <t>08263041</t>
  </si>
  <si>
    <t>08263502</t>
  </si>
  <si>
    <t>08263501</t>
  </si>
  <si>
    <t>08263101</t>
  </si>
  <si>
    <t>08263102</t>
  </si>
  <si>
    <t>08263103</t>
  </si>
  <si>
    <t>08263140</t>
  </si>
  <si>
    <t>08263146</t>
  </si>
  <si>
    <t>08263147</t>
  </si>
  <si>
    <t>08263508</t>
  </si>
  <si>
    <t>08263509</t>
  </si>
  <si>
    <t>08263510</t>
  </si>
  <si>
    <t>08263511</t>
  </si>
  <si>
    <t>08263512</t>
  </si>
  <si>
    <t>08263513</t>
  </si>
  <si>
    <t>08263514</t>
  </si>
  <si>
    <t>08263503</t>
  </si>
  <si>
    <t>08263507</t>
  </si>
  <si>
    <t>08263505</t>
  </si>
  <si>
    <t>08263504</t>
  </si>
  <si>
    <t>08263506</t>
  </si>
  <si>
    <t>08263620</t>
  </si>
  <si>
    <t>08263629</t>
  </si>
  <si>
    <t>08263621</t>
  </si>
  <si>
    <t>08263630</t>
  </si>
  <si>
    <t>08263616</t>
  </si>
  <si>
    <t>08263627</t>
  </si>
  <si>
    <t>08263628</t>
  </si>
  <si>
    <t>08263631</t>
  </si>
  <si>
    <t>08263623</t>
  </si>
  <si>
    <t>08263618</t>
  </si>
  <si>
    <t>08263626</t>
  </si>
  <si>
    <t>08263624</t>
  </si>
  <si>
    <t>08263622</t>
  </si>
  <si>
    <t>08263625</t>
  </si>
  <si>
    <t>02260008</t>
  </si>
  <si>
    <t>02260014</t>
  </si>
  <si>
    <t>02260012</t>
  </si>
  <si>
    <t>02260001</t>
  </si>
  <si>
    <t>02260018</t>
  </si>
  <si>
    <t>02260009</t>
  </si>
  <si>
    <t>02260002</t>
  </si>
  <si>
    <t>02260011</t>
  </si>
  <si>
    <t>02260010</t>
  </si>
  <si>
    <t>02260160</t>
  </si>
  <si>
    <t>02260162</t>
  </si>
  <si>
    <t>02260161</t>
  </si>
  <si>
    <t>02260158</t>
  </si>
  <si>
    <t>02260159</t>
  </si>
  <si>
    <t>02260222</t>
  </si>
  <si>
    <t>RLLS05A</t>
  </si>
  <si>
    <t>LONGSHELL ADULT - GREY</t>
  </si>
  <si>
    <t>plášť</t>
  </si>
  <si>
    <t>08260192</t>
  </si>
  <si>
    <t>08260193</t>
  </si>
  <si>
    <t>08263151</t>
  </si>
  <si>
    <t>08263152</t>
  </si>
  <si>
    <t>08263153</t>
  </si>
  <si>
    <t>08263154</t>
  </si>
  <si>
    <t>08263155</t>
  </si>
  <si>
    <t>08263801</t>
  </si>
  <si>
    <t>08263802</t>
  </si>
  <si>
    <t>08263803</t>
  </si>
  <si>
    <t>08263804</t>
  </si>
  <si>
    <t>08263805</t>
  </si>
  <si>
    <t>08263806</t>
  </si>
  <si>
    <t>08263807</t>
  </si>
  <si>
    <t>08263808</t>
  </si>
  <si>
    <t>08263809</t>
  </si>
  <si>
    <t>08263810</t>
  </si>
  <si>
    <t>08263811</t>
  </si>
  <si>
    <t>08263812</t>
  </si>
  <si>
    <t>08263813</t>
  </si>
  <si>
    <t>kompatibilná s chráničom RKPHW01</t>
  </si>
  <si>
    <t>k prilbám HERO SLALOM</t>
  </si>
  <si>
    <t>k prilbám HERO GIANT FIS</t>
  </si>
  <si>
    <r>
      <t xml:space="preserve">dodanie SEPTEMBER 2026      </t>
    </r>
    <r>
      <rPr>
        <b/>
        <sz val="11"/>
        <color rgb="FFFF0000"/>
        <rFont val="Calibri"/>
        <family val="2"/>
        <charset val="238"/>
      </rPr>
      <t> (nutné objednať do .20 feb.2026)</t>
    </r>
  </si>
  <si>
    <r>
      <t xml:space="preserve">dodanie OKTOBER 2026      </t>
    </r>
    <r>
      <rPr>
        <b/>
        <sz val="11"/>
        <color rgb="FFFF0000"/>
        <rFont val="Calibri"/>
        <family val="2"/>
        <charset val="238"/>
        <scheme val="minor"/>
      </rPr>
      <t>      (nutné objednať do 15. marec 2026)</t>
    </r>
  </si>
  <si>
    <r>
      <t xml:space="preserve">dodanie NOVEMBER 2026       </t>
    </r>
    <r>
      <rPr>
        <b/>
        <sz val="11"/>
        <color rgb="FFFF0000"/>
        <rFont val="Calibri"/>
        <family val="2"/>
        <charset val="238"/>
        <scheme val="minor"/>
      </rPr>
      <t>(nutné objednať do 15.april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</si>
</sst>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_-&quot;€&quot;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Arial"/>
      <family val="2"/>
    </font>
    <font>
      <b/>
      <sz val="9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Arial CE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10"/>
      <name val="Arial CE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color theme="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4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AE3F3"/>
        <bgColor rgb="FFDAE3F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rgb="FFDAE3F3"/>
      </patternFill>
    </fill>
    <fill>
      <patternFill patternType="solid">
        <fgColor theme="4" tint="-0.249977111117893"/>
        <bgColor rgb="FFDAE3F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DAE3F3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DAE3F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19" fillId="0" borderId="0"/>
    <xf numFmtId="0" fontId="19" fillId="0" borderId="0"/>
    <xf numFmtId="49" fontId="19" fillId="0" borderId="0"/>
    <xf numFmtId="0" fontId="14" fillId="0" borderId="0"/>
    <xf numFmtId="44" fontId="1" fillId="0" borderId="0" applyFont="0" applyFill="0" applyBorder="0" applyAlignment="0" applyProtection="0"/>
    <xf numFmtId="0" fontId="19" fillId="0" borderId="0"/>
  </cellStyleXfs>
  <cellXfs count="186">
    <xf numFmtId="0" fontId="0" fillId="0" borderId="0" xfId="0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5" fillId="0" borderId="0" xfId="0" applyFont="1"/>
    <xf numFmtId="0" fontId="7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0" fontId="11" fillId="0" borderId="0" xfId="0" applyFont="1"/>
    <xf numFmtId="49" fontId="9" fillId="0" borderId="0" xfId="0" applyNumberFormat="1" applyFont="1" applyAlignment="1" applyProtection="1">
      <alignment horizontal="left"/>
      <protection locked="0"/>
    </xf>
    <xf numFmtId="0" fontId="16" fillId="0" borderId="0" xfId="0" applyFont="1"/>
    <xf numFmtId="3" fontId="0" fillId="0" borderId="0" xfId="0" applyNumberFormat="1" applyAlignment="1">
      <alignment horizontal="right"/>
    </xf>
    <xf numFmtId="0" fontId="16" fillId="0" borderId="0" xfId="0" applyFont="1" applyProtection="1">
      <protection locked="0"/>
    </xf>
    <xf numFmtId="0" fontId="15" fillId="2" borderId="1" xfId="0" applyFont="1" applyFill="1" applyBorder="1" applyAlignment="1">
      <alignment horizontal="center"/>
    </xf>
    <xf numFmtId="3" fontId="15" fillId="2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7" fillId="2" borderId="1" xfId="0" applyFont="1" applyFill="1" applyBorder="1" applyAlignment="1">
      <alignment horizontal="center"/>
    </xf>
    <xf numFmtId="0" fontId="18" fillId="0" borderId="0" xfId="3" applyAlignment="1">
      <alignment horizontal="center"/>
    </xf>
    <xf numFmtId="0" fontId="0" fillId="0" borderId="2" xfId="0" applyBorder="1"/>
    <xf numFmtId="0" fontId="0" fillId="0" borderId="2" xfId="0" applyBorder="1" applyAlignment="1" applyProtection="1">
      <alignment horizontal="center"/>
      <protection locked="0"/>
    </xf>
    <xf numFmtId="0" fontId="18" fillId="0" borderId="0" xfId="3"/>
    <xf numFmtId="0" fontId="18" fillId="0" borderId="0" xfId="3" applyAlignment="1">
      <alignment horizontal="center" wrapText="1"/>
    </xf>
    <xf numFmtId="49" fontId="22" fillId="5" borderId="4" xfId="0" applyNumberFormat="1" applyFont="1" applyFill="1" applyBorder="1" applyAlignment="1">
      <alignment horizontal="center"/>
    </xf>
    <xf numFmtId="3" fontId="22" fillId="5" borderId="4" xfId="0" applyNumberFormat="1" applyFont="1" applyFill="1" applyBorder="1" applyAlignment="1">
      <alignment horizontal="center"/>
    </xf>
    <xf numFmtId="0" fontId="22" fillId="4" borderId="9" xfId="0" applyFont="1" applyFill="1" applyBorder="1" applyAlignment="1">
      <alignment horizontal="center"/>
    </xf>
    <xf numFmtId="164" fontId="22" fillId="4" borderId="9" xfId="0" applyNumberFormat="1" applyFont="1" applyFill="1" applyBorder="1" applyAlignment="1">
      <alignment horizontal="center"/>
    </xf>
    <xf numFmtId="44" fontId="0" fillId="0" borderId="1" xfId="2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13" xfId="0" applyBorder="1" applyAlignment="1">
      <alignment horizontal="center"/>
    </xf>
    <xf numFmtId="49" fontId="22" fillId="5" borderId="12" xfId="0" applyNumberFormat="1" applyFont="1" applyFill="1" applyBorder="1" applyAlignment="1">
      <alignment horizontal="center"/>
    </xf>
    <xf numFmtId="0" fontId="25" fillId="0" borderId="0" xfId="0" applyFont="1"/>
    <xf numFmtId="43" fontId="1" fillId="0" borderId="0" xfId="1" applyFont="1"/>
    <xf numFmtId="0" fontId="26" fillId="0" borderId="6" xfId="0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3" borderId="23" xfId="0" applyFont="1" applyFill="1" applyBorder="1" applyAlignment="1">
      <alignment horizontal="center"/>
    </xf>
    <xf numFmtId="0" fontId="28" fillId="3" borderId="2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4" fontId="5" fillId="0" borderId="0" xfId="2" applyFont="1" applyAlignment="1">
      <alignment horizontal="center"/>
    </xf>
    <xf numFmtId="44" fontId="0" fillId="0" borderId="0" xfId="2" applyFont="1" applyAlignment="1">
      <alignment horizontal="center"/>
    </xf>
    <xf numFmtId="44" fontId="15" fillId="2" borderId="1" xfId="2" applyFont="1" applyFill="1" applyBorder="1" applyAlignment="1">
      <alignment horizontal="center"/>
    </xf>
    <xf numFmtId="44" fontId="0" fillId="0" borderId="1" xfId="2" applyFont="1" applyBorder="1" applyAlignment="1">
      <alignment horizontal="center"/>
    </xf>
    <xf numFmtId="44" fontId="0" fillId="0" borderId="3" xfId="2" applyFont="1" applyBorder="1" applyAlignment="1">
      <alignment horizontal="center"/>
    </xf>
    <xf numFmtId="44" fontId="22" fillId="4" borderId="9" xfId="2" applyFont="1" applyFill="1" applyBorder="1" applyAlignment="1">
      <alignment horizontal="center"/>
    </xf>
    <xf numFmtId="44" fontId="22" fillId="5" borderId="4" xfId="2" applyFont="1" applyFill="1" applyBorder="1" applyAlignment="1">
      <alignment horizontal="center"/>
    </xf>
    <xf numFmtId="44" fontId="15" fillId="0" borderId="11" xfId="2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22" fillId="4" borderId="9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0" fillId="0" borderId="3" xfId="0" applyNumberFormat="1" applyBorder="1" applyAlignment="1">
      <alignment horizontal="left"/>
    </xf>
    <xf numFmtId="0" fontId="15" fillId="7" borderId="2" xfId="0" applyFont="1" applyFill="1" applyBorder="1" applyAlignment="1">
      <alignment vertical="center"/>
    </xf>
    <xf numFmtId="0" fontId="29" fillId="7" borderId="2" xfId="0" applyFont="1" applyFill="1" applyBorder="1"/>
    <xf numFmtId="49" fontId="3" fillId="0" borderId="0" xfId="0" applyNumberFormat="1" applyFont="1" applyAlignment="1">
      <alignment horizontal="left" vertical="center"/>
    </xf>
    <xf numFmtId="0" fontId="15" fillId="2" borderId="31" xfId="0" applyFont="1" applyFill="1" applyBorder="1" applyAlignment="1">
      <alignment horizontal="center"/>
    </xf>
    <xf numFmtId="3" fontId="15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left"/>
      <protection locked="0"/>
    </xf>
    <xf numFmtId="49" fontId="9" fillId="0" borderId="2" xfId="0" applyNumberFormat="1" applyFont="1" applyBorder="1" applyAlignment="1" applyProtection="1">
      <alignment horizontal="left"/>
      <protection locked="0"/>
    </xf>
    <xf numFmtId="49" fontId="13" fillId="0" borderId="2" xfId="0" applyNumberFormat="1" applyFont="1" applyBorder="1" applyAlignment="1" applyProtection="1">
      <alignment horizontal="left"/>
      <protection locked="0"/>
    </xf>
    <xf numFmtId="49" fontId="31" fillId="8" borderId="9" xfId="3" applyNumberFormat="1" applyFont="1" applyFill="1" applyBorder="1" applyAlignment="1">
      <alignment horizontal="center" vertical="center" wrapText="1"/>
    </xf>
    <xf numFmtId="0" fontId="31" fillId="8" borderId="9" xfId="3" applyFont="1" applyFill="1" applyBorder="1" applyAlignment="1">
      <alignment horizontal="center" vertical="center" wrapText="1"/>
    </xf>
    <xf numFmtId="0" fontId="32" fillId="8" borderId="9" xfId="3" applyFont="1" applyFill="1" applyBorder="1" applyAlignment="1">
      <alignment horizontal="center" vertical="center" wrapText="1"/>
    </xf>
    <xf numFmtId="44" fontId="33" fillId="9" borderId="30" xfId="2" applyFont="1" applyFill="1" applyBorder="1" applyAlignment="1">
      <alignment horizontal="center"/>
    </xf>
    <xf numFmtId="3" fontId="33" fillId="9" borderId="4" xfId="0" applyNumberFormat="1" applyFont="1" applyFill="1" applyBorder="1" applyAlignment="1">
      <alignment horizontal="center"/>
    </xf>
    <xf numFmtId="49" fontId="33" fillId="9" borderId="4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1" fillId="8" borderId="2" xfId="3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9" xfId="0" applyBorder="1" applyProtection="1">
      <protection locked="0"/>
    </xf>
    <xf numFmtId="0" fontId="34" fillId="10" borderId="1" xfId="0" applyFont="1" applyFill="1" applyBorder="1" applyAlignment="1" applyProtection="1">
      <alignment horizontal="center"/>
      <protection locked="0"/>
    </xf>
    <xf numFmtId="49" fontId="0" fillId="10" borderId="1" xfId="0" applyNumberFormat="1" applyFill="1" applyBorder="1" applyAlignment="1">
      <alignment horizontal="center"/>
    </xf>
    <xf numFmtId="49" fontId="35" fillId="10" borderId="1" xfId="0" applyNumberFormat="1" applyFont="1" applyFill="1" applyBorder="1" applyAlignment="1">
      <alignment horizontal="center"/>
    </xf>
    <xf numFmtId="0" fontId="23" fillId="4" borderId="9" xfId="0" applyFont="1" applyFill="1" applyBorder="1" applyAlignment="1">
      <alignment horizontal="center"/>
    </xf>
    <xf numFmtId="49" fontId="0" fillId="0" borderId="32" xfId="0" applyNumberFormat="1" applyBorder="1" applyAlignment="1">
      <alignment horizontal="left"/>
    </xf>
    <xf numFmtId="0" fontId="0" fillId="11" borderId="2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5" xfId="0" applyBorder="1"/>
    <xf numFmtId="0" fontId="31" fillId="12" borderId="9" xfId="3" applyFont="1" applyFill="1" applyBorder="1" applyAlignment="1">
      <alignment horizontal="center" vertical="center" wrapText="1"/>
    </xf>
    <xf numFmtId="0" fontId="32" fillId="12" borderId="9" xfId="3" applyFont="1" applyFill="1" applyBorder="1" applyAlignment="1">
      <alignment horizontal="center" vertical="center" wrapText="1"/>
    </xf>
    <xf numFmtId="49" fontId="31" fillId="12" borderId="9" xfId="3" applyNumberFormat="1" applyFont="1" applyFill="1" applyBorder="1" applyAlignment="1">
      <alignment horizontal="center" vertical="center" wrapText="1"/>
    </xf>
    <xf numFmtId="44" fontId="33" fillId="13" borderId="9" xfId="2" applyFont="1" applyFill="1" applyBorder="1" applyAlignment="1">
      <alignment horizontal="center"/>
    </xf>
    <xf numFmtId="164" fontId="33" fillId="13" borderId="9" xfId="0" applyNumberFormat="1" applyFont="1" applyFill="1" applyBorder="1" applyAlignment="1">
      <alignment horizontal="center"/>
    </xf>
    <xf numFmtId="0" fontId="33" fillId="13" borderId="9" xfId="0" applyFont="1" applyFill="1" applyBorder="1" applyAlignment="1">
      <alignment horizontal="center"/>
    </xf>
    <xf numFmtId="0" fontId="0" fillId="11" borderId="2" xfId="0" applyFill="1" applyBorder="1" applyAlignment="1" applyProtection="1">
      <alignment horizontal="center"/>
      <protection locked="0"/>
    </xf>
    <xf numFmtId="0" fontId="32" fillId="12" borderId="2" xfId="3" applyFont="1" applyFill="1" applyBorder="1" applyAlignment="1">
      <alignment horizontal="center" vertical="center" wrapText="1"/>
    </xf>
    <xf numFmtId="0" fontId="2" fillId="12" borderId="2" xfId="3" applyFont="1" applyFill="1" applyBorder="1" applyAlignment="1">
      <alignment horizontal="center" vertical="center" wrapText="1"/>
    </xf>
    <xf numFmtId="0" fontId="32" fillId="14" borderId="2" xfId="3" applyFont="1" applyFill="1" applyBorder="1" applyAlignment="1">
      <alignment horizontal="center" vertical="center" wrapText="1"/>
    </xf>
    <xf numFmtId="0" fontId="2" fillId="14" borderId="2" xfId="3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4" xfId="0" applyBorder="1" applyAlignment="1">
      <alignment horizontal="center"/>
    </xf>
    <xf numFmtId="49" fontId="31" fillId="14" borderId="9" xfId="3" applyNumberFormat="1" applyFont="1" applyFill="1" applyBorder="1" applyAlignment="1">
      <alignment horizontal="center" vertical="center" wrapText="1"/>
    </xf>
    <xf numFmtId="49" fontId="31" fillId="15" borderId="2" xfId="3" applyNumberFormat="1" applyFont="1" applyFill="1" applyBorder="1" applyAlignment="1">
      <alignment horizontal="center" vertical="center" wrapText="1"/>
    </xf>
    <xf numFmtId="0" fontId="32" fillId="15" borderId="2" xfId="3" applyFont="1" applyFill="1" applyBorder="1" applyAlignment="1">
      <alignment horizontal="center" vertical="center" wrapText="1"/>
    </xf>
    <xf numFmtId="0" fontId="2" fillId="15" borderId="2" xfId="3" applyFont="1" applyFill="1" applyBorder="1" applyAlignment="1">
      <alignment horizontal="center" vertical="center" wrapText="1"/>
    </xf>
    <xf numFmtId="44" fontId="0" fillId="0" borderId="35" xfId="2" applyFont="1" applyBorder="1" applyAlignment="1">
      <alignment horizontal="center"/>
    </xf>
    <xf numFmtId="0" fontId="0" fillId="0" borderId="29" xfId="0" applyBorder="1" applyAlignment="1">
      <alignment horizontal="center" vertical="center"/>
    </xf>
    <xf numFmtId="49" fontId="31" fillId="8" borderId="36" xfId="3" applyNumberFormat="1" applyFont="1" applyFill="1" applyBorder="1" applyAlignment="1">
      <alignment horizontal="center" vertical="center" wrapText="1"/>
    </xf>
    <xf numFmtId="49" fontId="31" fillId="8" borderId="2" xfId="3" applyNumberFormat="1" applyFont="1" applyFill="1" applyBorder="1" applyAlignment="1">
      <alignment horizontal="center" vertical="center" wrapText="1"/>
    </xf>
    <xf numFmtId="0" fontId="0" fillId="16" borderId="2" xfId="0" applyFill="1" applyBorder="1" applyAlignment="1" applyProtection="1">
      <alignment horizontal="center"/>
      <protection locked="0"/>
    </xf>
    <xf numFmtId="0" fontId="15" fillId="2" borderId="31" xfId="0" applyFont="1" applyFill="1" applyBorder="1" applyAlignment="1">
      <alignment horizontal="center" vertical="center"/>
    </xf>
    <xf numFmtId="0" fontId="0" fillId="0" borderId="29" xfId="0" applyBorder="1" applyAlignment="1" applyProtection="1">
      <alignment horizontal="center"/>
      <protection locked="0"/>
    </xf>
    <xf numFmtId="0" fontId="22" fillId="4" borderId="28" xfId="0" applyFont="1" applyFill="1" applyBorder="1" applyAlignment="1">
      <alignment horizontal="center" vertical="center"/>
    </xf>
    <xf numFmtId="49" fontId="15" fillId="2" borderId="31" xfId="0" applyNumberFormat="1" applyFont="1" applyFill="1" applyBorder="1" applyAlignment="1">
      <alignment horizontal="center" vertical="center"/>
    </xf>
    <xf numFmtId="49" fontId="22" fillId="5" borderId="30" xfId="0" applyNumberFormat="1" applyFont="1" applyFill="1" applyBorder="1" applyAlignment="1">
      <alignment horizontal="center" vertical="center"/>
    </xf>
    <xf numFmtId="0" fontId="31" fillId="12" borderId="28" xfId="3" applyFont="1" applyFill="1" applyBorder="1" applyAlignment="1">
      <alignment horizontal="center" vertical="center" wrapText="1"/>
    </xf>
    <xf numFmtId="0" fontId="31" fillId="12" borderId="29" xfId="3" applyFont="1" applyFill="1" applyBorder="1" applyAlignment="1">
      <alignment horizontal="center" vertical="center" wrapText="1"/>
    </xf>
    <xf numFmtId="0" fontId="31" fillId="14" borderId="29" xfId="3" applyFont="1" applyFill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/>
    </xf>
    <xf numFmtId="0" fontId="31" fillId="15" borderId="29" xfId="3" applyFont="1" applyFill="1" applyBorder="1" applyAlignment="1">
      <alignment horizontal="center" vertical="center" wrapText="1"/>
    </xf>
    <xf numFmtId="0" fontId="31" fillId="8" borderId="28" xfId="3" applyFont="1" applyFill="1" applyBorder="1" applyAlignment="1">
      <alignment horizontal="center" vertical="center" wrapText="1"/>
    </xf>
    <xf numFmtId="49" fontId="15" fillId="2" borderId="37" xfId="0" applyNumberFormat="1" applyFont="1" applyFill="1" applyBorder="1" applyAlignment="1">
      <alignment horizontal="center" vertical="center"/>
    </xf>
    <xf numFmtId="49" fontId="22" fillId="5" borderId="38" xfId="0" applyNumberFormat="1" applyFont="1" applyFill="1" applyBorder="1" applyAlignment="1">
      <alignment horizontal="center" vertical="center"/>
    </xf>
    <xf numFmtId="49" fontId="22" fillId="5" borderId="39" xfId="0" applyNumberFormat="1" applyFont="1" applyFill="1" applyBorder="1" applyAlignment="1">
      <alignment horizontal="center" vertical="center"/>
    </xf>
    <xf numFmtId="0" fontId="23" fillId="5" borderId="32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13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22" fillId="5" borderId="4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20" fillId="12" borderId="9" xfId="3" applyFont="1" applyFill="1" applyBorder="1" applyAlignment="1">
      <alignment horizontal="center" vertical="center" wrapText="1"/>
    </xf>
    <xf numFmtId="0" fontId="31" fillId="14" borderId="2" xfId="3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31" fillId="15" borderId="2" xfId="3" applyFont="1" applyFill="1" applyBorder="1" applyAlignment="1">
      <alignment horizontal="center" vertical="center" wrapText="1"/>
    </xf>
    <xf numFmtId="0" fontId="31" fillId="8" borderId="2" xfId="3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center"/>
    </xf>
    <xf numFmtId="0" fontId="31" fillId="12" borderId="33" xfId="3" applyFont="1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/>
    </xf>
    <xf numFmtId="49" fontId="0" fillId="7" borderId="29" xfId="0" applyNumberFormat="1" applyFill="1" applyBorder="1" applyAlignment="1">
      <alignment horizontal="center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</cellXfs>
  <cellStyles count="10">
    <cellStyle name="0,0_x000a__x000a_NA_x000a__x000a_" xfId="4" xr:uid="{10A91785-299E-40E7-9BA9-9EC6C755AE66}"/>
    <cellStyle name="0,0_x000a__x000a_NA_x000a__x000a_ 10 2" xfId="5" xr:uid="{00DE2CCF-B930-4EFF-92D0-0B8A77257DBD}"/>
    <cellStyle name="0,0_x000a__x000a_NA_x000a__x000a_ 10 2 2" xfId="9" xr:uid="{82440D58-1A53-4849-8C55-F90F1233E958}"/>
    <cellStyle name="Čiarka" xfId="1" builtinId="3"/>
    <cellStyle name="Mena" xfId="2" builtinId="4"/>
    <cellStyle name="Mena 2" xfId="8" xr:uid="{89C94EFB-BACC-4292-9C8B-C293859714AD}"/>
    <cellStyle name="Normal_SNOWBOARD BOARD &amp; BINDING 09-10 SAMPLE ORDERFORM COUNTRY" xfId="6" xr:uid="{56622F9B-B940-48D8-92E6-A8DD2111596C}"/>
    <cellStyle name="Normálna" xfId="0" builtinId="0"/>
    <cellStyle name="Normálna 2" xfId="7" xr:uid="{9C0A1FB8-68AA-49A4-839E-D1B3901779E6}"/>
    <cellStyle name="Normální 3" xfId="3" xr:uid="{F3413547-4EE4-43B3-B67F-9EE59B00D57F}"/>
  </cellStyles>
  <dxfs count="20">
    <dxf>
      <fill>
        <patternFill>
          <bgColor theme="4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64294</xdr:colOff>
      <xdr:row>2</xdr:row>
      <xdr:rowOff>33550</xdr:rowOff>
    </xdr:from>
    <xdr:ext cx="2573867" cy="485903"/>
    <xdr:pic>
      <xdr:nvPicPr>
        <xdr:cNvPr id="3" name="Picture 1">
          <a:extLst>
            <a:ext uri="{FF2B5EF4-FFF2-40B4-BE49-F238E27FC236}">
              <a16:creationId xmlns:a16="http://schemas.microsoft.com/office/drawing/2014/main" id="{14D61935-3118-4139-97F6-DB893BFF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426456"/>
          <a:ext cx="2573867" cy="485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CD12-9056-4B7C-809A-7C1F35639377}">
  <dimension ref="A1:W207"/>
  <sheetViews>
    <sheetView tabSelected="1" zoomScale="60" zoomScaleNormal="60" workbookViewId="0">
      <selection activeCell="D15" sqref="D15"/>
    </sheetView>
  </sheetViews>
  <sheetFormatPr defaultRowHeight="14.4" x14ac:dyDescent="0.3"/>
  <cols>
    <col min="1" max="1" width="26.88671875" style="66" customWidth="1"/>
    <col min="2" max="2" width="17.6640625" style="33" customWidth="1"/>
    <col min="3" max="3" width="81.77734375" customWidth="1"/>
    <col min="4" max="4" width="50.5546875" style="6" customWidth="1"/>
    <col min="5" max="5" width="13.88671875" style="54" customWidth="1"/>
    <col min="6" max="6" width="14.5546875" style="5" customWidth="1"/>
    <col min="7" max="7" width="14.77734375" style="5" customWidth="1"/>
    <col min="8" max="8" width="9.6640625" style="6" customWidth="1"/>
    <col min="9" max="22" width="7.6640625" style="6" customWidth="1"/>
    <col min="23" max="23" width="8.88671875" style="6"/>
  </cols>
  <sheetData>
    <row r="1" spans="1:23" s="3" customFormat="1" ht="17.399999999999999" x14ac:dyDescent="0.25">
      <c r="A1" s="74" t="s">
        <v>201</v>
      </c>
      <c r="B1" s="88"/>
      <c r="C1" s="1"/>
      <c r="D1" s="1"/>
      <c r="E1" s="53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63"/>
      <c r="B2" s="89"/>
      <c r="C2" s="4"/>
    </row>
    <row r="3" spans="1:23" x14ac:dyDescent="0.3">
      <c r="A3" s="67" t="s">
        <v>0</v>
      </c>
      <c r="B3" s="91" t="s">
        <v>1</v>
      </c>
      <c r="C3" s="4"/>
    </row>
    <row r="4" spans="1:23" x14ac:dyDescent="0.3">
      <c r="A4" s="68"/>
      <c r="B4" s="91" t="s">
        <v>2</v>
      </c>
      <c r="C4" s="4"/>
    </row>
    <row r="5" spans="1:23" x14ac:dyDescent="0.3">
      <c r="A5" s="68"/>
      <c r="B5" s="91" t="s">
        <v>3</v>
      </c>
      <c r="C5" s="4"/>
    </row>
    <row r="6" spans="1:23" x14ac:dyDescent="0.3">
      <c r="A6" s="68"/>
      <c r="B6" s="91" t="s">
        <v>4</v>
      </c>
      <c r="C6" s="4"/>
    </row>
    <row r="7" spans="1:23" x14ac:dyDescent="0.3">
      <c r="A7" s="68"/>
      <c r="B7" s="91" t="s">
        <v>5</v>
      </c>
      <c r="C7" s="4"/>
    </row>
    <row r="8" spans="1:23" x14ac:dyDescent="0.3">
      <c r="A8" s="68"/>
      <c r="B8" s="91"/>
      <c r="C8" s="7"/>
    </row>
    <row r="9" spans="1:23" x14ac:dyDescent="0.3">
      <c r="A9" s="78" t="s">
        <v>6</v>
      </c>
      <c r="B9" s="92" t="s">
        <v>58</v>
      </c>
      <c r="C9" s="4"/>
    </row>
    <row r="10" spans="1:23" x14ac:dyDescent="0.3">
      <c r="A10" s="68"/>
      <c r="B10" s="93"/>
      <c r="C10" s="4"/>
    </row>
    <row r="11" spans="1:23" ht="12.75" customHeight="1" x14ac:dyDescent="0.3">
      <c r="A11" s="67" t="s">
        <v>7</v>
      </c>
      <c r="B11" s="94"/>
      <c r="C11" s="79"/>
    </row>
    <row r="12" spans="1:23" x14ac:dyDescent="0.3">
      <c r="A12" s="68" t="s">
        <v>8</v>
      </c>
      <c r="B12" s="93"/>
      <c r="C12" s="80"/>
    </row>
    <row r="13" spans="1:23" x14ac:dyDescent="0.3">
      <c r="A13" s="68" t="s">
        <v>9</v>
      </c>
      <c r="B13" s="93"/>
      <c r="C13" s="80"/>
    </row>
    <row r="14" spans="1:23" x14ac:dyDescent="0.3">
      <c r="A14" s="68"/>
      <c r="B14" s="93"/>
      <c r="C14" s="8"/>
    </row>
    <row r="15" spans="1:23" x14ac:dyDescent="0.3">
      <c r="A15" s="68"/>
      <c r="B15" s="93"/>
      <c r="C15" s="4"/>
    </row>
    <row r="16" spans="1:23" x14ac:dyDescent="0.3">
      <c r="A16" s="67" t="s">
        <v>10</v>
      </c>
      <c r="B16" s="94"/>
      <c r="C16" s="79"/>
    </row>
    <row r="17" spans="1:12" x14ac:dyDescent="0.3">
      <c r="A17" s="68" t="s">
        <v>11</v>
      </c>
      <c r="B17" s="93"/>
      <c r="C17" s="80"/>
    </row>
    <row r="18" spans="1:12" x14ac:dyDescent="0.3">
      <c r="A18" s="68"/>
      <c r="B18" s="93"/>
      <c r="C18" s="80"/>
    </row>
    <row r="19" spans="1:12" x14ac:dyDescent="0.3">
      <c r="A19" s="69" t="s">
        <v>12</v>
      </c>
      <c r="B19" s="95"/>
      <c r="C19" s="81"/>
    </row>
    <row r="20" spans="1:12" x14ac:dyDescent="0.3">
      <c r="A20" s="69" t="s">
        <v>13</v>
      </c>
      <c r="B20" s="95"/>
      <c r="C20" s="81"/>
    </row>
    <row r="21" spans="1:12" x14ac:dyDescent="0.3">
      <c r="A21" s="68"/>
      <c r="C21" s="61"/>
    </row>
    <row r="22" spans="1:12" x14ac:dyDescent="0.3">
      <c r="A22" s="67" t="s">
        <v>14</v>
      </c>
      <c r="B22" s="90" t="s">
        <v>160</v>
      </c>
      <c r="C22" s="72" t="s">
        <v>557</v>
      </c>
    </row>
    <row r="23" spans="1:12" x14ac:dyDescent="0.3">
      <c r="A23" s="67"/>
      <c r="C23" s="73" t="s">
        <v>558</v>
      </c>
    </row>
    <row r="24" spans="1:12" x14ac:dyDescent="0.3">
      <c r="A24" s="67"/>
      <c r="C24" s="73" t="s">
        <v>559</v>
      </c>
      <c r="D24" s="152"/>
    </row>
    <row r="25" spans="1:12" x14ac:dyDescent="0.3">
      <c r="A25" s="67" t="s">
        <v>15</v>
      </c>
      <c r="B25" s="92"/>
      <c r="C25" s="4"/>
    </row>
    <row r="26" spans="1:12" x14ac:dyDescent="0.3">
      <c r="B26" s="96"/>
      <c r="C26" s="9"/>
      <c r="F26" s="10"/>
      <c r="G26" s="10"/>
    </row>
    <row r="27" spans="1:12" x14ac:dyDescent="0.3">
      <c r="A27" s="70" t="s">
        <v>16</v>
      </c>
      <c r="B27" s="94"/>
      <c r="C27" s="79"/>
      <c r="F27" s="10"/>
      <c r="G27" s="10"/>
    </row>
    <row r="28" spans="1:12" x14ac:dyDescent="0.3">
      <c r="B28" s="96"/>
      <c r="C28" s="11"/>
      <c r="F28" s="10"/>
      <c r="G28" s="10"/>
    </row>
    <row r="29" spans="1:12" ht="21.6" customHeight="1" x14ac:dyDescent="0.35">
      <c r="A29" s="147" t="s">
        <v>17</v>
      </c>
      <c r="B29" s="136" t="s">
        <v>18</v>
      </c>
      <c r="C29" s="21" t="s">
        <v>19</v>
      </c>
      <c r="D29" s="21" t="s">
        <v>83</v>
      </c>
      <c r="E29" s="55" t="s">
        <v>78</v>
      </c>
      <c r="F29" s="13" t="s">
        <v>77</v>
      </c>
      <c r="G29" s="13" t="s">
        <v>107</v>
      </c>
      <c r="H29" s="14" t="s">
        <v>79</v>
      </c>
      <c r="I29" s="12">
        <v>165</v>
      </c>
      <c r="J29" s="15"/>
      <c r="K29" s="15"/>
      <c r="L29" s="15"/>
    </row>
    <row r="30" spans="1:12" x14ac:dyDescent="0.3">
      <c r="A30" s="125" t="s">
        <v>420</v>
      </c>
      <c r="B30" s="125" t="s">
        <v>202</v>
      </c>
      <c r="C30" s="98" t="s">
        <v>203</v>
      </c>
      <c r="D30" s="153" t="s">
        <v>154</v>
      </c>
      <c r="E30" s="56">
        <f>F30*H30</f>
        <v>0</v>
      </c>
      <c r="F30" s="31">
        <v>580</v>
      </c>
      <c r="G30" s="31">
        <v>645</v>
      </c>
      <c r="H30" s="16">
        <f>I30</f>
        <v>0</v>
      </c>
      <c r="I30" s="17"/>
      <c r="J30" s="18"/>
      <c r="K30" s="18"/>
      <c r="L30" s="18"/>
    </row>
    <row r="31" spans="1:12" x14ac:dyDescent="0.3">
      <c r="A31" s="125" t="s">
        <v>421</v>
      </c>
      <c r="B31" s="125" t="s">
        <v>204</v>
      </c>
      <c r="C31" s="98" t="s">
        <v>205</v>
      </c>
      <c r="D31" s="153" t="s">
        <v>157</v>
      </c>
      <c r="E31" s="56">
        <f>F31*H31</f>
        <v>0</v>
      </c>
      <c r="F31" s="31">
        <v>885</v>
      </c>
      <c r="G31" s="31">
        <v>975</v>
      </c>
      <c r="H31" s="16">
        <f>I31</f>
        <v>0</v>
      </c>
      <c r="I31" s="17"/>
      <c r="J31" s="18"/>
      <c r="K31" s="18"/>
      <c r="L31" s="18"/>
    </row>
    <row r="32" spans="1:12" x14ac:dyDescent="0.3">
      <c r="A32" s="125" t="s">
        <v>422</v>
      </c>
      <c r="B32" s="125" t="s">
        <v>206</v>
      </c>
      <c r="C32" s="98" t="s">
        <v>207</v>
      </c>
      <c r="D32" s="153" t="s">
        <v>157</v>
      </c>
      <c r="E32" s="56">
        <f>F32*H32</f>
        <v>0</v>
      </c>
      <c r="F32" s="31">
        <v>765</v>
      </c>
      <c r="G32" s="31">
        <v>840</v>
      </c>
      <c r="H32" s="16">
        <f>I32</f>
        <v>0</v>
      </c>
      <c r="I32" s="17"/>
      <c r="J32" s="18"/>
      <c r="K32" s="18"/>
      <c r="L32" s="18"/>
    </row>
    <row r="33" spans="1:12" x14ac:dyDescent="0.3">
      <c r="A33" s="125" t="s">
        <v>423</v>
      </c>
      <c r="B33" s="125" t="s">
        <v>208</v>
      </c>
      <c r="C33" s="98" t="s">
        <v>209</v>
      </c>
      <c r="D33" s="153" t="s">
        <v>157</v>
      </c>
      <c r="E33" s="56">
        <f>F33*H33</f>
        <v>0</v>
      </c>
      <c r="F33" s="31">
        <v>825</v>
      </c>
      <c r="G33" s="31">
        <v>905</v>
      </c>
      <c r="H33" s="16">
        <f>I33</f>
        <v>0</v>
      </c>
      <c r="I33" s="17"/>
      <c r="J33" s="18"/>
      <c r="K33" s="18"/>
      <c r="L33" s="18"/>
    </row>
    <row r="34" spans="1:12" ht="18" x14ac:dyDescent="0.35">
      <c r="A34" s="147" t="s">
        <v>17</v>
      </c>
      <c r="B34" s="136" t="s">
        <v>18</v>
      </c>
      <c r="C34" s="21"/>
      <c r="D34" s="21" t="s">
        <v>83</v>
      </c>
      <c r="E34" s="55" t="s">
        <v>78</v>
      </c>
      <c r="F34" s="13" t="s">
        <v>77</v>
      </c>
      <c r="G34" s="13" t="s">
        <v>107</v>
      </c>
      <c r="H34" s="14" t="s">
        <v>79</v>
      </c>
      <c r="I34" s="12">
        <v>157</v>
      </c>
      <c r="J34" s="18"/>
      <c r="K34" s="18"/>
      <c r="L34" s="18"/>
    </row>
    <row r="35" spans="1:12" x14ac:dyDescent="0.3">
      <c r="A35" s="125" t="s">
        <v>424</v>
      </c>
      <c r="B35" s="125" t="s">
        <v>210</v>
      </c>
      <c r="C35" s="99" t="s">
        <v>211</v>
      </c>
      <c r="D35" s="153" t="s">
        <v>155</v>
      </c>
      <c r="E35" s="56">
        <f t="shared" ref="E35:E37" si="0">F35*H35</f>
        <v>0</v>
      </c>
      <c r="F35" s="31">
        <v>599</v>
      </c>
      <c r="G35" s="31">
        <v>655</v>
      </c>
      <c r="H35" s="16">
        <f t="shared" ref="H35:H37" si="1">I35</f>
        <v>0</v>
      </c>
      <c r="I35" s="17"/>
      <c r="J35" s="18"/>
      <c r="K35" s="18"/>
      <c r="L35" s="18"/>
    </row>
    <row r="36" spans="1:12" x14ac:dyDescent="0.3">
      <c r="A36" s="125" t="s">
        <v>425</v>
      </c>
      <c r="B36" s="125" t="s">
        <v>212</v>
      </c>
      <c r="C36" s="99" t="s">
        <v>213</v>
      </c>
      <c r="D36" s="153" t="s">
        <v>156</v>
      </c>
      <c r="E36" s="56">
        <f t="shared" si="0"/>
        <v>0</v>
      </c>
      <c r="F36" s="31">
        <v>779</v>
      </c>
      <c r="G36" s="31">
        <v>855</v>
      </c>
      <c r="H36" s="16">
        <f t="shared" si="1"/>
        <v>0</v>
      </c>
      <c r="I36" s="17"/>
      <c r="J36" s="18"/>
      <c r="K36" s="18"/>
      <c r="L36" s="18"/>
    </row>
    <row r="37" spans="1:12" x14ac:dyDescent="0.3">
      <c r="A37" s="125" t="s">
        <v>426</v>
      </c>
      <c r="B37" s="125" t="s">
        <v>214</v>
      </c>
      <c r="C37" s="99" t="s">
        <v>215</v>
      </c>
      <c r="D37" s="153" t="s">
        <v>156</v>
      </c>
      <c r="E37" s="56">
        <f t="shared" si="0"/>
        <v>0</v>
      </c>
      <c r="F37" s="31">
        <v>799</v>
      </c>
      <c r="G37" s="31">
        <v>877</v>
      </c>
      <c r="H37" s="16">
        <f t="shared" si="1"/>
        <v>0</v>
      </c>
      <c r="I37" s="17"/>
      <c r="J37" s="18"/>
      <c r="K37" s="18"/>
      <c r="L37" s="18"/>
    </row>
    <row r="38" spans="1:12" ht="21" customHeight="1" x14ac:dyDescent="0.3">
      <c r="A38" s="147" t="s">
        <v>17</v>
      </c>
      <c r="B38" s="136" t="s">
        <v>18</v>
      </c>
      <c r="C38" s="12" t="s">
        <v>20</v>
      </c>
      <c r="D38" s="154"/>
      <c r="E38" s="55" t="s">
        <v>78</v>
      </c>
      <c r="F38" s="13" t="s">
        <v>77</v>
      </c>
      <c r="G38" s="13" t="s">
        <v>107</v>
      </c>
      <c r="H38" s="14" t="s">
        <v>79</v>
      </c>
      <c r="I38" s="12">
        <v>150</v>
      </c>
      <c r="J38" s="15"/>
      <c r="K38" s="15"/>
      <c r="L38" s="15"/>
    </row>
    <row r="39" spans="1:12" x14ac:dyDescent="0.3">
      <c r="A39" s="125" t="s">
        <v>427</v>
      </c>
      <c r="B39" s="125" t="s">
        <v>216</v>
      </c>
      <c r="C39" s="99" t="s">
        <v>217</v>
      </c>
      <c r="D39" s="153" t="s">
        <v>159</v>
      </c>
      <c r="E39" s="56">
        <f>F39*H39</f>
        <v>0</v>
      </c>
      <c r="F39" s="31">
        <v>480</v>
      </c>
      <c r="G39" s="31">
        <v>525</v>
      </c>
      <c r="H39" s="16">
        <f>I39</f>
        <v>0</v>
      </c>
      <c r="I39" s="17"/>
      <c r="J39" s="18"/>
      <c r="K39" s="18"/>
      <c r="L39" s="18"/>
    </row>
    <row r="40" spans="1:12" x14ac:dyDescent="0.3">
      <c r="A40" s="125" t="s">
        <v>428</v>
      </c>
      <c r="B40" s="125" t="s">
        <v>218</v>
      </c>
      <c r="C40" s="98" t="s">
        <v>219</v>
      </c>
      <c r="D40" s="153" t="s">
        <v>159</v>
      </c>
      <c r="E40" s="56">
        <f>F40*H40</f>
        <v>0</v>
      </c>
      <c r="F40" s="31">
        <v>660</v>
      </c>
      <c r="G40" s="31">
        <v>725</v>
      </c>
      <c r="H40" s="16">
        <f>I40</f>
        <v>0</v>
      </c>
      <c r="I40" s="17"/>
      <c r="J40" s="18"/>
      <c r="K40" s="18"/>
      <c r="L40" s="18"/>
    </row>
    <row r="41" spans="1:12" ht="21" customHeight="1" x14ac:dyDescent="0.35">
      <c r="A41" s="147" t="s">
        <v>17</v>
      </c>
      <c r="B41" s="136" t="s">
        <v>18</v>
      </c>
      <c r="C41" s="21" t="s">
        <v>21</v>
      </c>
      <c r="D41" s="154"/>
      <c r="E41" s="55" t="s">
        <v>78</v>
      </c>
      <c r="F41" s="13" t="s">
        <v>77</v>
      </c>
      <c r="G41" s="13" t="s">
        <v>107</v>
      </c>
      <c r="H41" s="14" t="s">
        <v>79</v>
      </c>
      <c r="I41" s="12">
        <v>193</v>
      </c>
      <c r="J41" s="15"/>
      <c r="K41" s="15"/>
      <c r="L41" s="15"/>
    </row>
    <row r="42" spans="1:12" x14ac:dyDescent="0.3">
      <c r="A42" s="125" t="s">
        <v>429</v>
      </c>
      <c r="B42" s="125" t="s">
        <v>220</v>
      </c>
      <c r="C42" s="99" t="s">
        <v>221</v>
      </c>
      <c r="D42" s="153" t="s">
        <v>81</v>
      </c>
      <c r="E42" s="56">
        <f>F42*H42</f>
        <v>0</v>
      </c>
      <c r="F42" s="31">
        <v>795</v>
      </c>
      <c r="G42" s="31">
        <v>885</v>
      </c>
      <c r="H42" s="16">
        <f>I42</f>
        <v>0</v>
      </c>
      <c r="I42" s="17"/>
      <c r="J42" s="18"/>
      <c r="K42" s="18"/>
      <c r="L42" s="18"/>
    </row>
    <row r="43" spans="1:12" x14ac:dyDescent="0.3">
      <c r="A43" s="125" t="s">
        <v>430</v>
      </c>
      <c r="B43" s="125" t="s">
        <v>222</v>
      </c>
      <c r="C43" s="99" t="s">
        <v>223</v>
      </c>
      <c r="D43" s="153" t="s">
        <v>81</v>
      </c>
      <c r="E43" s="56">
        <f>F43*H43</f>
        <v>0</v>
      </c>
      <c r="F43" s="31">
        <v>1110</v>
      </c>
      <c r="G43" s="31">
        <v>1215</v>
      </c>
      <c r="H43" s="16">
        <f>I43</f>
        <v>0</v>
      </c>
      <c r="I43" s="17"/>
      <c r="J43" s="18"/>
      <c r="K43" s="18"/>
      <c r="L43" s="18"/>
    </row>
    <row r="44" spans="1:12" x14ac:dyDescent="0.3">
      <c r="A44" s="125" t="s">
        <v>431</v>
      </c>
      <c r="B44" s="125" t="s">
        <v>224</v>
      </c>
      <c r="C44" s="99" t="s">
        <v>225</v>
      </c>
      <c r="D44" s="153" t="s">
        <v>81</v>
      </c>
      <c r="E44" s="56">
        <f>F44*H44</f>
        <v>0</v>
      </c>
      <c r="F44" s="31">
        <v>1040</v>
      </c>
      <c r="G44" s="31">
        <v>1140</v>
      </c>
      <c r="H44" s="16">
        <f>I44</f>
        <v>0</v>
      </c>
      <c r="I44" s="17"/>
      <c r="J44" s="18"/>
      <c r="K44" s="18"/>
      <c r="L44" s="18"/>
    </row>
    <row r="45" spans="1:12" ht="21" customHeight="1" x14ac:dyDescent="0.3">
      <c r="A45" s="147" t="s">
        <v>17</v>
      </c>
      <c r="B45" s="136" t="s">
        <v>18</v>
      </c>
      <c r="C45" s="12"/>
      <c r="D45" s="154"/>
      <c r="E45" s="55" t="s">
        <v>78</v>
      </c>
      <c r="F45" s="13" t="s">
        <v>77</v>
      </c>
      <c r="G45" s="13" t="s">
        <v>107</v>
      </c>
      <c r="H45" s="14" t="s">
        <v>79</v>
      </c>
      <c r="I45" s="12">
        <v>188</v>
      </c>
      <c r="J45" s="15"/>
      <c r="K45" s="15"/>
      <c r="L45" s="15"/>
    </row>
    <row r="46" spans="1:12" x14ac:dyDescent="0.3">
      <c r="A46" s="125" t="s">
        <v>432</v>
      </c>
      <c r="B46" s="125" t="s">
        <v>226</v>
      </c>
      <c r="C46" s="100" t="s">
        <v>227</v>
      </c>
      <c r="D46" s="153" t="s">
        <v>82</v>
      </c>
      <c r="E46" s="56">
        <f>F46*H46</f>
        <v>0</v>
      </c>
      <c r="F46" s="31">
        <v>630</v>
      </c>
      <c r="G46" s="31">
        <v>700</v>
      </c>
      <c r="H46" s="16">
        <f>I46</f>
        <v>0</v>
      </c>
      <c r="I46" s="17"/>
      <c r="J46" s="18"/>
      <c r="K46" s="18"/>
      <c r="L46" s="18"/>
    </row>
    <row r="47" spans="1:12" x14ac:dyDescent="0.3">
      <c r="A47" s="125" t="s">
        <v>433</v>
      </c>
      <c r="B47" s="125" t="s">
        <v>228</v>
      </c>
      <c r="C47" s="100" t="s">
        <v>229</v>
      </c>
      <c r="D47" s="153" t="s">
        <v>82</v>
      </c>
      <c r="E47" s="56">
        <f>F47*H47</f>
        <v>0</v>
      </c>
      <c r="F47" s="31">
        <v>860</v>
      </c>
      <c r="G47" s="31">
        <v>945</v>
      </c>
      <c r="H47" s="16">
        <f>I47</f>
        <v>0</v>
      </c>
      <c r="I47" s="17"/>
      <c r="J47" s="18"/>
      <c r="K47" s="18"/>
      <c r="L47" s="18"/>
    </row>
    <row r="48" spans="1:12" x14ac:dyDescent="0.3">
      <c r="A48" s="125" t="s">
        <v>434</v>
      </c>
      <c r="B48" s="125" t="s">
        <v>230</v>
      </c>
      <c r="C48" s="101" t="s">
        <v>231</v>
      </c>
      <c r="D48" s="153" t="s">
        <v>82</v>
      </c>
      <c r="E48" s="56">
        <f>F48*H48</f>
        <v>0</v>
      </c>
      <c r="F48" s="31">
        <v>790</v>
      </c>
      <c r="G48" s="31">
        <v>870</v>
      </c>
      <c r="H48" s="16">
        <f>I48</f>
        <v>0</v>
      </c>
      <c r="I48" s="17"/>
      <c r="J48" s="18"/>
      <c r="K48" s="18"/>
      <c r="L48" s="18"/>
    </row>
    <row r="49" spans="1:23" ht="21" customHeight="1" x14ac:dyDescent="0.3">
      <c r="A49" s="147" t="s">
        <v>17</v>
      </c>
      <c r="B49" s="136" t="s">
        <v>18</v>
      </c>
      <c r="C49" s="12" t="s">
        <v>22</v>
      </c>
      <c r="D49" s="12"/>
      <c r="E49" s="55" t="s">
        <v>78</v>
      </c>
      <c r="F49" s="13" t="s">
        <v>77</v>
      </c>
      <c r="G49" s="13" t="s">
        <v>107</v>
      </c>
      <c r="H49" s="14" t="s">
        <v>79</v>
      </c>
      <c r="I49" s="12">
        <v>185</v>
      </c>
      <c r="J49" s="15"/>
      <c r="K49" s="15"/>
      <c r="L49" s="15"/>
    </row>
    <row r="50" spans="1:23" ht="15.6" customHeight="1" x14ac:dyDescent="0.3">
      <c r="A50" s="125" t="s">
        <v>435</v>
      </c>
      <c r="B50" s="125" t="s">
        <v>232</v>
      </c>
      <c r="C50" s="62" t="s">
        <v>233</v>
      </c>
      <c r="D50" s="153" t="s">
        <v>158</v>
      </c>
      <c r="E50" s="56">
        <f>F50*H50</f>
        <v>0</v>
      </c>
      <c r="F50" s="31">
        <v>585</v>
      </c>
      <c r="G50" s="31">
        <v>640</v>
      </c>
      <c r="H50" s="16">
        <f>I50</f>
        <v>0</v>
      </c>
      <c r="I50" s="17"/>
      <c r="J50" s="18"/>
      <c r="K50" s="18"/>
      <c r="L50" s="18"/>
    </row>
    <row r="51" spans="1:23" x14ac:dyDescent="0.3">
      <c r="A51" s="125" t="s">
        <v>436</v>
      </c>
      <c r="B51" s="125" t="s">
        <v>234</v>
      </c>
      <c r="C51" s="62" t="s">
        <v>235</v>
      </c>
      <c r="D51" s="153" t="s">
        <v>158</v>
      </c>
      <c r="E51" s="56">
        <f>F51*H51</f>
        <v>0</v>
      </c>
      <c r="F51" s="31">
        <v>765</v>
      </c>
      <c r="G51" s="31">
        <v>840</v>
      </c>
      <c r="H51" s="16">
        <f>I51</f>
        <v>0</v>
      </c>
      <c r="I51" s="17"/>
      <c r="J51" s="18"/>
      <c r="K51" s="18"/>
      <c r="L51" s="18"/>
    </row>
    <row r="52" spans="1:23" x14ac:dyDescent="0.3">
      <c r="A52" s="125" t="s">
        <v>437</v>
      </c>
      <c r="B52" s="125" t="s">
        <v>236</v>
      </c>
      <c r="C52" s="62" t="s">
        <v>237</v>
      </c>
      <c r="D52" s="153" t="s">
        <v>158</v>
      </c>
      <c r="E52" s="56">
        <f>F52*H52</f>
        <v>0</v>
      </c>
      <c r="F52" s="31">
        <v>820</v>
      </c>
      <c r="G52" s="31">
        <v>900</v>
      </c>
      <c r="H52" s="16">
        <f>I52</f>
        <v>0</v>
      </c>
      <c r="I52" s="17"/>
      <c r="J52" s="18"/>
      <c r="K52" s="18"/>
      <c r="L52" s="18"/>
    </row>
    <row r="53" spans="1:23" s="20" customFormat="1" ht="21" customHeight="1" x14ac:dyDescent="0.3">
      <c r="A53" s="147" t="s">
        <v>17</v>
      </c>
      <c r="B53" s="136" t="s">
        <v>18</v>
      </c>
      <c r="C53" s="12"/>
      <c r="D53" s="154"/>
      <c r="E53" s="55" t="s">
        <v>78</v>
      </c>
      <c r="F53" s="13" t="s">
        <v>77</v>
      </c>
      <c r="G53" s="13" t="s">
        <v>107</v>
      </c>
      <c r="H53" s="14" t="s">
        <v>79</v>
      </c>
      <c r="I53" s="12">
        <v>170</v>
      </c>
      <c r="J53" s="12">
        <v>175</v>
      </c>
      <c r="K53" s="12">
        <v>182</v>
      </c>
      <c r="L53" s="12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</row>
    <row r="54" spans="1:23" x14ac:dyDescent="0.3">
      <c r="A54" s="125" t="s">
        <v>438</v>
      </c>
      <c r="B54" s="137" t="s">
        <v>238</v>
      </c>
      <c r="C54" s="62" t="s">
        <v>239</v>
      </c>
      <c r="D54" s="153" t="s">
        <v>158</v>
      </c>
      <c r="E54" s="56">
        <f>F54*H54</f>
        <v>0</v>
      </c>
      <c r="F54" s="31">
        <v>560</v>
      </c>
      <c r="G54" s="31">
        <v>625</v>
      </c>
      <c r="H54" s="16">
        <f>I54+J54+K54</f>
        <v>0</v>
      </c>
      <c r="I54" s="17"/>
      <c r="J54" s="17"/>
      <c r="K54" s="17"/>
      <c r="L54" s="18"/>
    </row>
    <row r="55" spans="1:23" x14ac:dyDescent="0.3">
      <c r="A55" s="125" t="s">
        <v>439</v>
      </c>
      <c r="B55" s="137" t="s">
        <v>240</v>
      </c>
      <c r="C55" s="62" t="s">
        <v>241</v>
      </c>
      <c r="D55" s="153" t="s">
        <v>158</v>
      </c>
      <c r="E55" s="56">
        <f>F55*H55</f>
        <v>0</v>
      </c>
      <c r="F55" s="31">
        <v>790</v>
      </c>
      <c r="G55" s="31">
        <v>870</v>
      </c>
      <c r="H55" s="16">
        <f>I55+J55+K55</f>
        <v>0</v>
      </c>
      <c r="I55" s="17"/>
      <c r="J55" s="17"/>
      <c r="K55" s="17"/>
      <c r="L55" s="18"/>
    </row>
    <row r="56" spans="1:23" x14ac:dyDescent="0.3">
      <c r="A56" s="125" t="s">
        <v>440</v>
      </c>
      <c r="B56" s="137" t="s">
        <v>242</v>
      </c>
      <c r="C56" s="62" t="s">
        <v>243</v>
      </c>
      <c r="D56" s="153" t="s">
        <v>158</v>
      </c>
      <c r="E56" s="56">
        <f>F56*H56</f>
        <v>0</v>
      </c>
      <c r="F56" s="31">
        <v>740</v>
      </c>
      <c r="G56" s="31">
        <v>810</v>
      </c>
      <c r="H56" s="16">
        <f>I56+J56+K56</f>
        <v>0</v>
      </c>
      <c r="I56" s="17"/>
      <c r="J56" s="17"/>
      <c r="K56" s="17"/>
      <c r="L56" s="18"/>
    </row>
    <row r="57" spans="1:23" s="20" customFormat="1" ht="21" customHeight="1" x14ac:dyDescent="0.35">
      <c r="A57" s="147" t="s">
        <v>17</v>
      </c>
      <c r="B57" s="136" t="s">
        <v>18</v>
      </c>
      <c r="C57" s="21" t="s">
        <v>23</v>
      </c>
      <c r="D57" s="12"/>
      <c r="E57" s="55" t="s">
        <v>78</v>
      </c>
      <c r="F57" s="13" t="s">
        <v>77</v>
      </c>
      <c r="G57" s="13" t="s">
        <v>107</v>
      </c>
      <c r="H57" s="14" t="s">
        <v>79</v>
      </c>
      <c r="I57" s="12">
        <v>203</v>
      </c>
      <c r="J57" s="12"/>
      <c r="K57" s="12"/>
      <c r="L57" s="12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</row>
    <row r="58" spans="1:23" x14ac:dyDescent="0.3">
      <c r="A58" s="164" t="s">
        <v>534</v>
      </c>
      <c r="B58" s="137" t="s">
        <v>244</v>
      </c>
      <c r="C58" s="62" t="s">
        <v>245</v>
      </c>
      <c r="D58" s="153" t="s">
        <v>84</v>
      </c>
      <c r="E58" s="56">
        <f>F58*H58</f>
        <v>0</v>
      </c>
      <c r="F58" s="31">
        <v>1160</v>
      </c>
      <c r="G58" s="31">
        <v>1275</v>
      </c>
      <c r="H58" s="16">
        <f>I58</f>
        <v>0</v>
      </c>
      <c r="I58" s="17"/>
      <c r="J58" s="18"/>
      <c r="K58" s="18"/>
      <c r="L58" s="18"/>
    </row>
    <row r="59" spans="1:23" s="20" customFormat="1" ht="21" customHeight="1" x14ac:dyDescent="0.3">
      <c r="A59" s="147" t="s">
        <v>17</v>
      </c>
      <c r="B59" s="136" t="s">
        <v>18</v>
      </c>
      <c r="C59" s="12"/>
      <c r="D59" s="154"/>
      <c r="E59" s="55" t="s">
        <v>78</v>
      </c>
      <c r="F59" s="13" t="s">
        <v>77</v>
      </c>
      <c r="G59" s="13" t="s">
        <v>107</v>
      </c>
      <c r="H59" s="14" t="s">
        <v>79</v>
      </c>
      <c r="I59" s="12">
        <v>186</v>
      </c>
      <c r="J59" s="12">
        <v>196</v>
      </c>
      <c r="K59" s="12"/>
      <c r="L59" s="12"/>
      <c r="M59" s="12"/>
      <c r="N59" s="19"/>
      <c r="O59" s="19"/>
      <c r="P59" s="19"/>
      <c r="Q59" s="19"/>
      <c r="R59" s="19"/>
      <c r="S59" s="19"/>
      <c r="T59" s="19"/>
      <c r="U59" s="19"/>
      <c r="V59" s="19"/>
      <c r="W59" s="19"/>
    </row>
    <row r="60" spans="1:23" x14ac:dyDescent="0.3">
      <c r="A60" s="164" t="s">
        <v>535</v>
      </c>
      <c r="B60" s="137" t="s">
        <v>246</v>
      </c>
      <c r="C60" s="62" t="s">
        <v>247</v>
      </c>
      <c r="D60" s="153" t="s">
        <v>85</v>
      </c>
      <c r="E60" s="56">
        <f>F60*H60</f>
        <v>0</v>
      </c>
      <c r="F60" s="31">
        <v>1060</v>
      </c>
      <c r="G60" s="31">
        <v>1160</v>
      </c>
      <c r="H60" s="16">
        <f>I60+J60</f>
        <v>0</v>
      </c>
      <c r="I60" s="17"/>
      <c r="J60" s="17"/>
      <c r="K60" s="18"/>
      <c r="L60" s="18"/>
      <c r="M60" s="18"/>
    </row>
    <row r="61" spans="1:23" s="20" customFormat="1" ht="18" x14ac:dyDescent="0.35">
      <c r="A61" s="147" t="s">
        <v>17</v>
      </c>
      <c r="B61" s="136" t="s">
        <v>18</v>
      </c>
      <c r="C61" s="21" t="s">
        <v>24</v>
      </c>
      <c r="D61" s="12"/>
      <c r="E61" s="55" t="s">
        <v>78</v>
      </c>
      <c r="F61" s="13" t="s">
        <v>77</v>
      </c>
      <c r="G61" s="13" t="s">
        <v>107</v>
      </c>
      <c r="H61" s="14" t="s">
        <v>79</v>
      </c>
      <c r="I61" s="12">
        <v>169</v>
      </c>
      <c r="J61" s="12">
        <v>173</v>
      </c>
      <c r="K61" s="12">
        <v>179</v>
      </c>
      <c r="L61" s="12">
        <v>183</v>
      </c>
      <c r="M61" s="12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x14ac:dyDescent="0.3">
      <c r="A62" s="125" t="s">
        <v>441</v>
      </c>
      <c r="B62" s="137" t="s">
        <v>248</v>
      </c>
      <c r="C62" s="100" t="s">
        <v>249</v>
      </c>
      <c r="D62" s="16"/>
      <c r="E62" s="56">
        <f>F62*H62</f>
        <v>0</v>
      </c>
      <c r="F62" s="31">
        <v>880</v>
      </c>
      <c r="G62" s="31">
        <v>1010</v>
      </c>
      <c r="H62" s="16">
        <f>I62+J62+K62+L62</f>
        <v>0</v>
      </c>
      <c r="I62" s="17"/>
      <c r="J62" s="17"/>
      <c r="K62" s="17"/>
      <c r="L62" s="17"/>
      <c r="M62" s="18"/>
    </row>
    <row r="63" spans="1:23" x14ac:dyDescent="0.3">
      <c r="A63" s="125" t="s">
        <v>442</v>
      </c>
      <c r="B63" s="137" t="s">
        <v>250</v>
      </c>
      <c r="C63" s="100" t="s">
        <v>251</v>
      </c>
      <c r="D63" s="16"/>
      <c r="E63" s="56">
        <f>F63*H63</f>
        <v>0</v>
      </c>
      <c r="F63" s="31">
        <v>840</v>
      </c>
      <c r="G63" s="31">
        <v>965</v>
      </c>
      <c r="H63" s="16">
        <f>I63+J63+K63+L63</f>
        <v>0</v>
      </c>
      <c r="I63" s="17"/>
      <c r="J63" s="17"/>
      <c r="K63" s="17"/>
      <c r="L63" s="17"/>
      <c r="M63" s="18"/>
    </row>
    <row r="64" spans="1:23" s="20" customFormat="1" ht="21" customHeight="1" x14ac:dyDescent="0.3">
      <c r="A64" s="147" t="s">
        <v>17</v>
      </c>
      <c r="B64" s="136" t="s">
        <v>18</v>
      </c>
      <c r="C64" s="12"/>
      <c r="D64" s="12"/>
      <c r="E64" s="55" t="s">
        <v>78</v>
      </c>
      <c r="F64" s="13" t="s">
        <v>77</v>
      </c>
      <c r="G64" s="13" t="s">
        <v>107</v>
      </c>
      <c r="H64" s="14" t="s">
        <v>79</v>
      </c>
      <c r="I64" s="12">
        <v>155</v>
      </c>
      <c r="J64" s="12">
        <v>165</v>
      </c>
      <c r="K64" s="12">
        <v>170</v>
      </c>
      <c r="L64" s="12">
        <v>175</v>
      </c>
      <c r="M64" s="12"/>
      <c r="N64" s="19"/>
      <c r="O64" s="19"/>
      <c r="P64" s="19"/>
      <c r="Q64" s="19"/>
      <c r="R64" s="19"/>
      <c r="S64" s="19"/>
      <c r="T64" s="19"/>
      <c r="U64" s="19"/>
      <c r="V64" s="19"/>
      <c r="W64" s="19"/>
    </row>
    <row r="65" spans="1:23" x14ac:dyDescent="0.3">
      <c r="A65" s="125" t="s">
        <v>443</v>
      </c>
      <c r="B65" s="137" t="s">
        <v>252</v>
      </c>
      <c r="C65" s="101" t="s">
        <v>253</v>
      </c>
      <c r="D65" s="16"/>
      <c r="E65" s="56">
        <f>F65*H65</f>
        <v>0</v>
      </c>
      <c r="F65" s="31">
        <v>880</v>
      </c>
      <c r="G65" s="31">
        <v>1010</v>
      </c>
      <c r="H65" s="16">
        <f>I65+J65+K65+L65</f>
        <v>0</v>
      </c>
      <c r="I65" s="17"/>
      <c r="J65" s="17"/>
      <c r="K65" s="17"/>
      <c r="L65" s="17"/>
      <c r="M65" s="18"/>
    </row>
    <row r="66" spans="1:23" x14ac:dyDescent="0.3">
      <c r="A66" s="125" t="s">
        <v>444</v>
      </c>
      <c r="B66" s="137" t="s">
        <v>254</v>
      </c>
      <c r="C66" s="101" t="s">
        <v>255</v>
      </c>
      <c r="D66" s="16"/>
      <c r="E66" s="56">
        <f>F66*H66</f>
        <v>0</v>
      </c>
      <c r="F66" s="31">
        <v>840</v>
      </c>
      <c r="G66" s="31">
        <v>970</v>
      </c>
      <c r="H66" s="16">
        <f>I66+J66+K66+L66</f>
        <v>0</v>
      </c>
      <c r="I66" s="17"/>
      <c r="J66" s="17"/>
      <c r="K66" s="17"/>
      <c r="L66" s="17"/>
      <c r="M66" s="18"/>
    </row>
    <row r="67" spans="1:23" s="20" customFormat="1" ht="18" x14ac:dyDescent="0.35">
      <c r="A67" s="147" t="s">
        <v>17</v>
      </c>
      <c r="B67" s="136" t="s">
        <v>18</v>
      </c>
      <c r="C67" s="21" t="s">
        <v>25</v>
      </c>
      <c r="D67" s="12"/>
      <c r="E67" s="55" t="s">
        <v>78</v>
      </c>
      <c r="F67" s="13" t="s">
        <v>77</v>
      </c>
      <c r="G67" s="13" t="s">
        <v>107</v>
      </c>
      <c r="H67" s="14" t="s">
        <v>79</v>
      </c>
      <c r="I67" s="12">
        <v>128</v>
      </c>
      <c r="J67" s="12">
        <v>135</v>
      </c>
      <c r="K67" s="12">
        <v>142</v>
      </c>
      <c r="L67" s="12">
        <v>149</v>
      </c>
      <c r="M67" s="12"/>
      <c r="N67" s="19"/>
      <c r="O67" s="19"/>
      <c r="P67" s="19"/>
      <c r="Q67" s="19"/>
      <c r="R67" s="19"/>
      <c r="S67" s="19"/>
      <c r="T67" s="19"/>
      <c r="U67" s="19"/>
      <c r="V67" s="19"/>
      <c r="W67" s="19"/>
    </row>
    <row r="68" spans="1:23" x14ac:dyDescent="0.3">
      <c r="A68" s="125" t="s">
        <v>445</v>
      </c>
      <c r="B68" s="137" t="s">
        <v>256</v>
      </c>
      <c r="C68" s="100" t="s">
        <v>257</v>
      </c>
      <c r="D68" s="153" t="s">
        <v>402</v>
      </c>
      <c r="E68" s="56">
        <f>F68*H68</f>
        <v>0</v>
      </c>
      <c r="F68" s="31">
        <v>265</v>
      </c>
      <c r="G68" s="31">
        <v>280</v>
      </c>
      <c r="H68" s="16">
        <f>I68+J68+K68+L68</f>
        <v>0</v>
      </c>
      <c r="I68" s="17"/>
      <c r="J68" s="17"/>
      <c r="K68" s="17"/>
      <c r="L68" s="17"/>
      <c r="M68" s="18"/>
    </row>
    <row r="69" spans="1:23" x14ac:dyDescent="0.3">
      <c r="A69" s="125" t="s">
        <v>446</v>
      </c>
      <c r="B69" s="137" t="s">
        <v>258</v>
      </c>
      <c r="C69" s="100" t="s">
        <v>259</v>
      </c>
      <c r="D69" s="153" t="s">
        <v>152</v>
      </c>
      <c r="E69" s="56">
        <f>F69*H69</f>
        <v>0</v>
      </c>
      <c r="F69" s="31">
        <v>375</v>
      </c>
      <c r="G69" s="31">
        <v>400</v>
      </c>
      <c r="H69" s="16">
        <f>I69+J69+K69+L69</f>
        <v>0</v>
      </c>
      <c r="I69" s="17"/>
      <c r="J69" s="17"/>
      <c r="K69" s="17"/>
      <c r="L69" s="17"/>
      <c r="M69" s="18"/>
    </row>
    <row r="70" spans="1:23" x14ac:dyDescent="0.3">
      <c r="A70" s="125" t="s">
        <v>447</v>
      </c>
      <c r="B70" s="137" t="s">
        <v>260</v>
      </c>
      <c r="C70" s="100" t="s">
        <v>261</v>
      </c>
      <c r="D70" s="153" t="s">
        <v>152</v>
      </c>
      <c r="E70" s="56">
        <f>F70*H70</f>
        <v>0</v>
      </c>
      <c r="F70" s="31">
        <v>340</v>
      </c>
      <c r="G70" s="31">
        <v>365</v>
      </c>
      <c r="H70" s="16">
        <f>I70+J70+K70+L70</f>
        <v>0</v>
      </c>
      <c r="I70" s="17"/>
      <c r="J70" s="17"/>
      <c r="K70" s="17"/>
      <c r="L70" s="17"/>
      <c r="M70" s="18"/>
    </row>
    <row r="71" spans="1:23" x14ac:dyDescent="0.3">
      <c r="A71" s="125" t="s">
        <v>448</v>
      </c>
      <c r="B71" s="137" t="s">
        <v>262</v>
      </c>
      <c r="C71" s="100" t="s">
        <v>263</v>
      </c>
      <c r="D71" s="153" t="s">
        <v>152</v>
      </c>
      <c r="E71" s="56">
        <f>F71*H71</f>
        <v>0</v>
      </c>
      <c r="F71" s="31">
        <v>320</v>
      </c>
      <c r="G71" s="31">
        <v>345</v>
      </c>
      <c r="H71" s="16">
        <f>I71+J71+K71+L71</f>
        <v>0</v>
      </c>
      <c r="I71" s="17"/>
      <c r="J71" s="17"/>
      <c r="K71" s="17"/>
      <c r="L71" s="17"/>
      <c r="M71" s="18"/>
    </row>
    <row r="72" spans="1:23" s="20" customFormat="1" ht="21.6" customHeight="1" x14ac:dyDescent="0.3">
      <c r="A72" s="147" t="s">
        <v>17</v>
      </c>
      <c r="B72" s="136" t="s">
        <v>18</v>
      </c>
      <c r="C72" s="12"/>
      <c r="D72" s="154"/>
      <c r="E72" s="55" t="s">
        <v>78</v>
      </c>
      <c r="F72" s="13" t="s">
        <v>77</v>
      </c>
      <c r="G72" s="13" t="s">
        <v>107</v>
      </c>
      <c r="H72" s="14" t="s">
        <v>79</v>
      </c>
      <c r="I72" s="12">
        <v>126</v>
      </c>
      <c r="J72" s="12">
        <v>134</v>
      </c>
      <c r="K72" s="12">
        <v>143</v>
      </c>
      <c r="L72" s="12">
        <v>150</v>
      </c>
      <c r="M72" s="12">
        <v>158</v>
      </c>
      <c r="N72" s="12">
        <v>164</v>
      </c>
      <c r="O72" s="12">
        <v>171</v>
      </c>
      <c r="P72" s="19"/>
      <c r="Q72" s="19"/>
      <c r="R72" s="19"/>
      <c r="S72" s="19"/>
      <c r="T72" s="19"/>
      <c r="U72" s="19"/>
      <c r="V72" s="19"/>
      <c r="W72" s="19"/>
    </row>
    <row r="73" spans="1:23" x14ac:dyDescent="0.3">
      <c r="A73" s="125" t="s">
        <v>449</v>
      </c>
      <c r="B73" s="137" t="s">
        <v>264</v>
      </c>
      <c r="C73" s="102" t="s">
        <v>265</v>
      </c>
      <c r="D73" s="153" t="s">
        <v>403</v>
      </c>
      <c r="E73" s="56">
        <f>F73*H73</f>
        <v>0</v>
      </c>
      <c r="F73" s="31">
        <v>265</v>
      </c>
      <c r="G73" s="31">
        <v>280</v>
      </c>
      <c r="H73" s="16">
        <f>I73+J73+K73+L73+M73+N73+O73</f>
        <v>0</v>
      </c>
      <c r="I73" s="17"/>
      <c r="J73" s="17"/>
      <c r="K73" s="17"/>
      <c r="L73" s="17"/>
      <c r="M73" s="17"/>
      <c r="N73" s="17"/>
      <c r="O73" s="17"/>
    </row>
    <row r="74" spans="1:23" x14ac:dyDescent="0.3">
      <c r="A74" s="125" t="s">
        <v>450</v>
      </c>
      <c r="B74" s="137" t="s">
        <v>266</v>
      </c>
      <c r="C74" s="100" t="s">
        <v>267</v>
      </c>
      <c r="D74" s="153" t="s">
        <v>153</v>
      </c>
      <c r="E74" s="56">
        <f>F74*H74</f>
        <v>0</v>
      </c>
      <c r="F74" s="31">
        <v>375</v>
      </c>
      <c r="G74" s="31">
        <v>400</v>
      </c>
      <c r="H74" s="16">
        <f>I74+J74+K74+L74+M74+N74+O74</f>
        <v>0</v>
      </c>
      <c r="I74" s="17"/>
      <c r="J74" s="17"/>
      <c r="K74" s="17"/>
      <c r="L74" s="17"/>
      <c r="M74" s="17"/>
      <c r="N74" s="17"/>
      <c r="O74" s="17"/>
    </row>
    <row r="75" spans="1:23" x14ac:dyDescent="0.3">
      <c r="A75" s="125" t="s">
        <v>451</v>
      </c>
      <c r="B75" s="137" t="s">
        <v>268</v>
      </c>
      <c r="C75" s="100" t="s">
        <v>269</v>
      </c>
      <c r="D75" s="153" t="s">
        <v>153</v>
      </c>
      <c r="E75" s="56">
        <f>F75*H75</f>
        <v>0</v>
      </c>
      <c r="F75" s="31">
        <v>350</v>
      </c>
      <c r="G75" s="31">
        <v>380</v>
      </c>
      <c r="H75" s="16">
        <f>I75+J75+K75+L75+M75+N75+O75</f>
        <v>0</v>
      </c>
      <c r="I75" s="17"/>
      <c r="J75" s="17"/>
      <c r="K75" s="17"/>
      <c r="L75" s="17"/>
      <c r="M75" s="17"/>
      <c r="N75" s="17"/>
      <c r="O75" s="17"/>
    </row>
    <row r="76" spans="1:23" x14ac:dyDescent="0.3">
      <c r="A76" s="125" t="s">
        <v>452</v>
      </c>
      <c r="B76" s="137" t="s">
        <v>270</v>
      </c>
      <c r="C76" s="100" t="s">
        <v>271</v>
      </c>
      <c r="D76" s="153" t="s">
        <v>153</v>
      </c>
      <c r="E76" s="56">
        <f>F76*H76</f>
        <v>0</v>
      </c>
      <c r="F76" s="31">
        <v>325</v>
      </c>
      <c r="G76" s="31">
        <v>345</v>
      </c>
      <c r="H76" s="16">
        <f>I76+J76+K76+L76+M76+N76+O76</f>
        <v>0</v>
      </c>
      <c r="I76" s="17"/>
      <c r="J76" s="17"/>
      <c r="K76" s="17"/>
      <c r="L76" s="17"/>
      <c r="M76" s="17"/>
      <c r="N76" s="17"/>
      <c r="O76" s="17"/>
    </row>
    <row r="77" spans="1:23" x14ac:dyDescent="0.3">
      <c r="A77" s="125" t="s">
        <v>453</v>
      </c>
      <c r="B77" s="137" t="s">
        <v>272</v>
      </c>
      <c r="C77" s="100" t="s">
        <v>273</v>
      </c>
      <c r="D77" s="153" t="s">
        <v>153</v>
      </c>
      <c r="E77" s="56">
        <f>F77*H77</f>
        <v>0</v>
      </c>
      <c r="F77" s="31">
        <v>430</v>
      </c>
      <c r="G77" s="31">
        <v>460</v>
      </c>
      <c r="H77" s="16">
        <f>I77+J77+K77+L77+M77+N77+O77</f>
        <v>0</v>
      </c>
      <c r="I77" s="103"/>
      <c r="J77" s="103"/>
      <c r="K77" s="103"/>
      <c r="L77" s="103"/>
      <c r="M77" s="103"/>
      <c r="N77" s="17"/>
      <c r="O77" s="17"/>
    </row>
    <row r="78" spans="1:23" s="20" customFormat="1" ht="21" customHeight="1" x14ac:dyDescent="0.35">
      <c r="A78" s="147" t="s">
        <v>17</v>
      </c>
      <c r="B78" s="136" t="s">
        <v>18</v>
      </c>
      <c r="C78" s="21" t="s">
        <v>404</v>
      </c>
      <c r="D78" s="154"/>
      <c r="E78" s="55" t="s">
        <v>78</v>
      </c>
      <c r="F78" s="13" t="s">
        <v>77</v>
      </c>
      <c r="G78" s="13" t="s">
        <v>107</v>
      </c>
      <c r="H78" s="14" t="s">
        <v>79</v>
      </c>
      <c r="I78" s="12">
        <v>127</v>
      </c>
      <c r="J78" s="12">
        <v>134</v>
      </c>
      <c r="K78" s="12">
        <v>141</v>
      </c>
      <c r="L78" s="12">
        <v>148</v>
      </c>
      <c r="M78" s="12"/>
      <c r="N78" s="12"/>
      <c r="O78" s="12"/>
      <c r="P78" s="19"/>
      <c r="Q78" s="19"/>
      <c r="R78" s="19"/>
      <c r="S78" s="19"/>
      <c r="T78" s="19"/>
      <c r="U78" s="19"/>
      <c r="V78" s="19"/>
      <c r="W78" s="19"/>
    </row>
    <row r="79" spans="1:23" x14ac:dyDescent="0.3">
      <c r="A79" s="125" t="s">
        <v>454</v>
      </c>
      <c r="B79" s="137" t="s">
        <v>274</v>
      </c>
      <c r="C79" s="102" t="s">
        <v>275</v>
      </c>
      <c r="D79" s="153" t="s">
        <v>150</v>
      </c>
      <c r="E79" s="56">
        <f>F79*H79</f>
        <v>0</v>
      </c>
      <c r="F79" s="31">
        <v>250</v>
      </c>
      <c r="G79" s="31">
        <v>270</v>
      </c>
      <c r="H79" s="16">
        <f>I79+J79+K79+L79+M79+N79+O79</f>
        <v>0</v>
      </c>
      <c r="I79" s="17"/>
      <c r="J79" s="17"/>
      <c r="K79" s="17"/>
      <c r="L79" s="17"/>
      <c r="M79" s="18"/>
      <c r="N79" s="18"/>
      <c r="O79" s="18"/>
    </row>
    <row r="80" spans="1:23" x14ac:dyDescent="0.3">
      <c r="A80" s="125" t="s">
        <v>455</v>
      </c>
      <c r="B80" s="137" t="s">
        <v>276</v>
      </c>
      <c r="C80" s="101" t="s">
        <v>277</v>
      </c>
      <c r="D80" s="153" t="s">
        <v>149</v>
      </c>
      <c r="E80" s="56">
        <f>F80*H80</f>
        <v>0</v>
      </c>
      <c r="F80" s="31">
        <v>330</v>
      </c>
      <c r="G80" s="31">
        <v>355</v>
      </c>
      <c r="H80" s="16">
        <f>I80+J80+K80+L80+M80+N80+O80</f>
        <v>0</v>
      </c>
      <c r="I80" s="17"/>
      <c r="J80" s="17"/>
      <c r="K80" s="17"/>
      <c r="L80" s="17"/>
      <c r="M80" s="18"/>
      <c r="N80" s="18"/>
      <c r="O80" s="18"/>
    </row>
    <row r="81" spans="1:23" s="20" customFormat="1" ht="18" x14ac:dyDescent="0.35">
      <c r="A81" s="147" t="s">
        <v>17</v>
      </c>
      <c r="B81" s="136" t="s">
        <v>18</v>
      </c>
      <c r="C81" s="21"/>
      <c r="D81" s="154"/>
      <c r="E81" s="55" t="s">
        <v>78</v>
      </c>
      <c r="F81" s="13" t="s">
        <v>77</v>
      </c>
      <c r="G81" s="13" t="s">
        <v>107</v>
      </c>
      <c r="H81" s="14" t="s">
        <v>79</v>
      </c>
      <c r="I81" s="12">
        <v>110</v>
      </c>
      <c r="J81" s="12">
        <v>120</v>
      </c>
      <c r="K81" s="12">
        <v>130</v>
      </c>
      <c r="L81" s="12">
        <v>140</v>
      </c>
      <c r="M81" s="12">
        <v>150</v>
      </c>
      <c r="N81" s="12">
        <v>160</v>
      </c>
      <c r="O81" s="6"/>
      <c r="P81" s="19"/>
      <c r="Q81" s="19"/>
      <c r="R81" s="19"/>
      <c r="S81" s="19"/>
      <c r="T81" s="19"/>
      <c r="U81" s="19"/>
      <c r="V81" s="19"/>
      <c r="W81" s="19"/>
    </row>
    <row r="82" spans="1:23" x14ac:dyDescent="0.3">
      <c r="A82" s="125" t="s">
        <v>456</v>
      </c>
      <c r="B82" s="137" t="s">
        <v>278</v>
      </c>
      <c r="C82" s="102" t="s">
        <v>279</v>
      </c>
      <c r="D82" s="151" t="s">
        <v>151</v>
      </c>
      <c r="E82" s="57">
        <f>F82*H82</f>
        <v>0</v>
      </c>
      <c r="F82" s="31">
        <v>210</v>
      </c>
      <c r="G82" s="31">
        <v>225</v>
      </c>
      <c r="H82" s="32">
        <f>I82+J82+K82+L82+M82+N82+O82</f>
        <v>0</v>
      </c>
      <c r="I82" s="105"/>
      <c r="J82" s="105"/>
      <c r="K82" s="105"/>
      <c r="L82" s="52"/>
      <c r="M82" s="52"/>
      <c r="N82" s="52"/>
    </row>
    <row r="83" spans="1:23" x14ac:dyDescent="0.3">
      <c r="A83" s="125" t="s">
        <v>457</v>
      </c>
      <c r="B83" s="137" t="s">
        <v>280</v>
      </c>
      <c r="C83" s="100" t="s">
        <v>281</v>
      </c>
      <c r="D83" s="151" t="s">
        <v>151</v>
      </c>
      <c r="E83" s="57">
        <f>F83*H83</f>
        <v>0</v>
      </c>
      <c r="F83" s="31">
        <v>200</v>
      </c>
      <c r="G83" s="31">
        <v>215</v>
      </c>
      <c r="H83" s="32">
        <f>I83+J83+K83+L83+M83+N83+O83</f>
        <v>0</v>
      </c>
      <c r="I83" s="52"/>
      <c r="J83" s="52"/>
      <c r="K83" s="52"/>
      <c r="L83" s="104"/>
      <c r="M83" s="104"/>
      <c r="N83" s="104"/>
    </row>
    <row r="84" spans="1:23" s="20" customFormat="1" ht="18" x14ac:dyDescent="0.35">
      <c r="A84" s="64" t="s">
        <v>17</v>
      </c>
      <c r="B84" s="138" t="s">
        <v>18</v>
      </c>
      <c r="C84" s="106" t="s">
        <v>282</v>
      </c>
      <c r="D84" s="29"/>
      <c r="E84" s="58" t="s">
        <v>78</v>
      </c>
      <c r="F84" s="30" t="s">
        <v>77</v>
      </c>
      <c r="G84" s="30" t="s">
        <v>107</v>
      </c>
      <c r="H84" s="29" t="s">
        <v>79</v>
      </c>
      <c r="I84" s="29" t="s">
        <v>27</v>
      </c>
      <c r="J84" s="6"/>
      <c r="K84" s="6"/>
      <c r="L84" s="6"/>
      <c r="M84" s="6"/>
      <c r="N84" s="6"/>
      <c r="O84" s="6"/>
      <c r="P84" s="19"/>
    </row>
    <row r="85" spans="1:23" s="20" customFormat="1" x14ac:dyDescent="0.3">
      <c r="A85" s="125" t="s">
        <v>516</v>
      </c>
      <c r="B85" s="137" t="s">
        <v>283</v>
      </c>
      <c r="C85" s="100" t="s">
        <v>284</v>
      </c>
      <c r="D85" s="151" t="s">
        <v>405</v>
      </c>
      <c r="E85" s="57">
        <f t="shared" ref="E85:E99" si="2">F85*H85</f>
        <v>0</v>
      </c>
      <c r="F85" s="31">
        <v>305</v>
      </c>
      <c r="G85" s="31">
        <v>330</v>
      </c>
      <c r="H85" s="32">
        <f t="shared" ref="H85:H99" si="3">I85+J85+K85+L85+M85+N85+O85</f>
        <v>0</v>
      </c>
      <c r="I85" s="71"/>
      <c r="J85" s="6"/>
      <c r="K85" s="6"/>
      <c r="L85" s="6"/>
      <c r="M85" s="6"/>
      <c r="N85" s="6"/>
      <c r="O85" s="6"/>
      <c r="P85" s="19"/>
    </row>
    <row r="86" spans="1:23" s="20" customFormat="1" x14ac:dyDescent="0.3">
      <c r="A86" s="125" t="s">
        <v>517</v>
      </c>
      <c r="B86" s="137" t="s">
        <v>285</v>
      </c>
      <c r="C86" s="100" t="s">
        <v>286</v>
      </c>
      <c r="D86" s="151" t="s">
        <v>405</v>
      </c>
      <c r="E86" s="57">
        <f t="shared" si="2"/>
        <v>0</v>
      </c>
      <c r="F86" s="31">
        <v>340</v>
      </c>
      <c r="G86" s="31">
        <v>365</v>
      </c>
      <c r="H86" s="32">
        <f t="shared" si="3"/>
        <v>0</v>
      </c>
      <c r="I86" s="71"/>
      <c r="J86" s="6"/>
      <c r="K86" s="6"/>
      <c r="L86" s="6"/>
      <c r="M86" s="6"/>
      <c r="N86" s="6"/>
      <c r="O86" s="6"/>
      <c r="P86" s="19"/>
    </row>
    <row r="87" spans="1:23" s="20" customFormat="1" x14ac:dyDescent="0.3">
      <c r="A87" s="125" t="s">
        <v>518</v>
      </c>
      <c r="B87" s="137" t="s">
        <v>287</v>
      </c>
      <c r="C87" s="100" t="s">
        <v>288</v>
      </c>
      <c r="D87" s="151" t="s">
        <v>406</v>
      </c>
      <c r="E87" s="57">
        <f t="shared" si="2"/>
        <v>0</v>
      </c>
      <c r="F87" s="31">
        <v>230</v>
      </c>
      <c r="G87" s="31">
        <v>245</v>
      </c>
      <c r="H87" s="32">
        <f t="shared" si="3"/>
        <v>0</v>
      </c>
      <c r="I87" s="71"/>
      <c r="J87" s="6"/>
      <c r="K87" s="6"/>
      <c r="L87" s="6"/>
      <c r="M87" s="6"/>
      <c r="N87" s="6"/>
      <c r="O87" s="6"/>
      <c r="P87" s="19"/>
    </row>
    <row r="88" spans="1:23" s="20" customFormat="1" x14ac:dyDescent="0.3">
      <c r="A88" s="125" t="s">
        <v>519</v>
      </c>
      <c r="B88" s="137" t="s">
        <v>55</v>
      </c>
      <c r="C88" s="100" t="s">
        <v>56</v>
      </c>
      <c r="D88" s="151" t="s">
        <v>406</v>
      </c>
      <c r="E88" s="57">
        <f t="shared" si="2"/>
        <v>0</v>
      </c>
      <c r="F88" s="31">
        <v>230</v>
      </c>
      <c r="G88" s="31">
        <v>245</v>
      </c>
      <c r="H88" s="32">
        <f t="shared" si="3"/>
        <v>0</v>
      </c>
      <c r="I88" s="71"/>
      <c r="J88" s="6"/>
      <c r="K88" s="6"/>
      <c r="L88" s="6"/>
      <c r="M88" s="6"/>
      <c r="N88" s="6"/>
      <c r="O88" s="6"/>
      <c r="P88" s="19"/>
    </row>
    <row r="89" spans="1:23" s="20" customFormat="1" x14ac:dyDescent="0.3">
      <c r="A89" s="125" t="s">
        <v>520</v>
      </c>
      <c r="B89" s="137" t="s">
        <v>289</v>
      </c>
      <c r="C89" s="100" t="s">
        <v>290</v>
      </c>
      <c r="D89" s="151" t="s">
        <v>407</v>
      </c>
      <c r="E89" s="57">
        <f t="shared" si="2"/>
        <v>0</v>
      </c>
      <c r="F89" s="31">
        <v>240</v>
      </c>
      <c r="G89" s="31">
        <v>260</v>
      </c>
      <c r="H89" s="32">
        <f t="shared" si="3"/>
        <v>0</v>
      </c>
      <c r="I89" s="71"/>
      <c r="J89" s="6"/>
      <c r="K89" s="6"/>
      <c r="L89" s="6"/>
      <c r="M89" s="6"/>
      <c r="N89" s="6"/>
      <c r="O89" s="6"/>
      <c r="P89" s="19"/>
    </row>
    <row r="90" spans="1:23" s="20" customFormat="1" x14ac:dyDescent="0.3">
      <c r="A90" s="125" t="s">
        <v>521</v>
      </c>
      <c r="B90" s="137" t="s">
        <v>291</v>
      </c>
      <c r="C90" s="100" t="s">
        <v>292</v>
      </c>
      <c r="D90" s="151" t="s">
        <v>408</v>
      </c>
      <c r="E90" s="57">
        <f t="shared" si="2"/>
        <v>0</v>
      </c>
      <c r="F90" s="31">
        <v>200</v>
      </c>
      <c r="G90" s="31">
        <v>220</v>
      </c>
      <c r="H90" s="32">
        <f t="shared" si="3"/>
        <v>0</v>
      </c>
      <c r="I90" s="71"/>
      <c r="J90" s="6"/>
      <c r="K90" s="6"/>
      <c r="L90" s="6"/>
      <c r="M90" s="6"/>
      <c r="N90" s="6"/>
      <c r="O90" s="6"/>
      <c r="P90" s="19"/>
    </row>
    <row r="91" spans="1:23" s="20" customFormat="1" x14ac:dyDescent="0.3">
      <c r="A91" s="125" t="s">
        <v>522</v>
      </c>
      <c r="B91" s="137" t="s">
        <v>293</v>
      </c>
      <c r="C91" s="100" t="s">
        <v>294</v>
      </c>
      <c r="D91" s="151" t="s">
        <v>408</v>
      </c>
      <c r="E91" s="57">
        <f t="shared" si="2"/>
        <v>0</v>
      </c>
      <c r="F91" s="31">
        <v>200</v>
      </c>
      <c r="G91" s="31">
        <v>220</v>
      </c>
      <c r="H91" s="32">
        <f t="shared" si="3"/>
        <v>0</v>
      </c>
      <c r="I91" s="71"/>
      <c r="J91" s="6"/>
      <c r="K91" s="6"/>
      <c r="L91" s="6"/>
      <c r="M91" s="6"/>
      <c r="N91" s="6"/>
      <c r="O91" s="6"/>
      <c r="P91" s="19"/>
    </row>
    <row r="92" spans="1:23" s="20" customFormat="1" x14ac:dyDescent="0.3">
      <c r="A92" s="125" t="s">
        <v>523</v>
      </c>
      <c r="B92" s="137" t="s">
        <v>295</v>
      </c>
      <c r="C92" s="100" t="s">
        <v>296</v>
      </c>
      <c r="D92" s="151" t="s">
        <v>408</v>
      </c>
      <c r="E92" s="57">
        <f t="shared" si="2"/>
        <v>0</v>
      </c>
      <c r="F92" s="31">
        <v>200</v>
      </c>
      <c r="G92" s="31">
        <v>220</v>
      </c>
      <c r="H92" s="32">
        <f t="shared" si="3"/>
        <v>0</v>
      </c>
      <c r="I92" s="71"/>
      <c r="J92" s="6"/>
      <c r="K92" s="6"/>
      <c r="L92" s="6"/>
      <c r="M92" s="6"/>
      <c r="N92" s="6"/>
      <c r="O92" s="6"/>
      <c r="P92" s="19"/>
    </row>
    <row r="93" spans="1:23" s="20" customFormat="1" x14ac:dyDescent="0.3">
      <c r="A93" s="125" t="s">
        <v>524</v>
      </c>
      <c r="B93" s="137" t="s">
        <v>297</v>
      </c>
      <c r="C93" s="100" t="s">
        <v>298</v>
      </c>
      <c r="D93" s="151" t="s">
        <v>409</v>
      </c>
      <c r="E93" s="57">
        <f t="shared" si="2"/>
        <v>0</v>
      </c>
      <c r="F93" s="31">
        <v>180</v>
      </c>
      <c r="G93" s="31">
        <v>200</v>
      </c>
      <c r="H93" s="32">
        <f t="shared" si="3"/>
        <v>0</v>
      </c>
      <c r="I93" s="71"/>
      <c r="J93" s="6"/>
      <c r="K93" s="6"/>
      <c r="L93" s="6"/>
      <c r="M93" s="6"/>
      <c r="N93" s="6"/>
      <c r="O93" s="6"/>
      <c r="P93" s="19"/>
    </row>
    <row r="94" spans="1:23" s="20" customFormat="1" ht="18" x14ac:dyDescent="0.35">
      <c r="A94" s="64" t="s">
        <v>17</v>
      </c>
      <c r="B94" s="138" t="s">
        <v>18</v>
      </c>
      <c r="C94" s="106" t="s">
        <v>310</v>
      </c>
      <c r="D94" s="29"/>
      <c r="E94" s="58" t="s">
        <v>78</v>
      </c>
      <c r="F94" s="30" t="s">
        <v>77</v>
      </c>
      <c r="G94" s="30" t="s">
        <v>107</v>
      </c>
      <c r="H94" s="29" t="s">
        <v>79</v>
      </c>
      <c r="I94" s="29" t="s">
        <v>27</v>
      </c>
      <c r="J94" s="6"/>
      <c r="K94" s="6"/>
      <c r="L94" s="6"/>
      <c r="M94" s="6"/>
      <c r="N94" s="6"/>
      <c r="O94" s="6"/>
      <c r="P94" s="19"/>
    </row>
    <row r="95" spans="1:23" s="20" customFormat="1" x14ac:dyDescent="0.3">
      <c r="A95" s="125" t="s">
        <v>525</v>
      </c>
      <c r="B95" s="137" t="s">
        <v>300</v>
      </c>
      <c r="C95" s="23" t="s">
        <v>301</v>
      </c>
      <c r="D95" s="151" t="s">
        <v>409</v>
      </c>
      <c r="E95" s="57">
        <f t="shared" si="2"/>
        <v>0</v>
      </c>
      <c r="F95" s="31">
        <v>150</v>
      </c>
      <c r="G95" s="31">
        <v>160</v>
      </c>
      <c r="H95" s="32">
        <f t="shared" si="3"/>
        <v>0</v>
      </c>
      <c r="I95" s="71"/>
      <c r="J95" s="6"/>
      <c r="K95" s="6"/>
      <c r="L95" s="6"/>
      <c r="M95" s="6"/>
      <c r="N95" s="6"/>
      <c r="O95" s="6"/>
      <c r="P95" s="19"/>
    </row>
    <row r="96" spans="1:23" s="20" customFormat="1" x14ac:dyDescent="0.3">
      <c r="A96" s="125" t="s">
        <v>526</v>
      </c>
      <c r="B96" s="137" t="s">
        <v>302</v>
      </c>
      <c r="C96" s="23" t="s">
        <v>303</v>
      </c>
      <c r="D96" s="151" t="s">
        <v>410</v>
      </c>
      <c r="E96" s="57">
        <f t="shared" si="2"/>
        <v>0</v>
      </c>
      <c r="F96" s="31">
        <v>110</v>
      </c>
      <c r="G96" s="31">
        <v>120</v>
      </c>
      <c r="H96" s="32">
        <f t="shared" si="3"/>
        <v>0</v>
      </c>
      <c r="I96" s="71"/>
      <c r="J96" s="6"/>
      <c r="K96" s="6"/>
      <c r="L96" s="6"/>
      <c r="M96" s="6"/>
      <c r="N96" s="6"/>
      <c r="O96" s="6"/>
      <c r="P96" s="19"/>
    </row>
    <row r="97" spans="1:23" s="20" customFormat="1" x14ac:dyDescent="0.3">
      <c r="A97" s="125" t="s">
        <v>527</v>
      </c>
      <c r="B97" s="137" t="s">
        <v>304</v>
      </c>
      <c r="C97" s="23" t="s">
        <v>305</v>
      </c>
      <c r="D97" s="151" t="s">
        <v>411</v>
      </c>
      <c r="E97" s="57">
        <f t="shared" si="2"/>
        <v>0</v>
      </c>
      <c r="F97" s="31">
        <v>79</v>
      </c>
      <c r="G97" s="31">
        <v>85</v>
      </c>
      <c r="H97" s="32">
        <f t="shared" si="3"/>
        <v>0</v>
      </c>
      <c r="I97" s="71"/>
      <c r="J97" s="6"/>
      <c r="K97" s="6"/>
      <c r="L97" s="6"/>
      <c r="M97" s="6"/>
      <c r="N97" s="6"/>
      <c r="O97" s="6"/>
      <c r="P97" s="19"/>
    </row>
    <row r="98" spans="1:23" s="20" customFormat="1" x14ac:dyDescent="0.3">
      <c r="A98" s="125" t="s">
        <v>528</v>
      </c>
      <c r="B98" s="137" t="s">
        <v>306</v>
      </c>
      <c r="C98" s="23" t="s">
        <v>307</v>
      </c>
      <c r="D98" s="151" t="s">
        <v>412</v>
      </c>
      <c r="E98" s="57">
        <f t="shared" si="2"/>
        <v>0</v>
      </c>
      <c r="F98" s="31">
        <v>78</v>
      </c>
      <c r="G98" s="31">
        <v>84</v>
      </c>
      <c r="H98" s="32">
        <f t="shared" si="3"/>
        <v>0</v>
      </c>
      <c r="I98" s="71"/>
      <c r="J98" s="6"/>
      <c r="K98" s="6"/>
      <c r="L98" s="6"/>
      <c r="M98" s="6"/>
      <c r="N98" s="6"/>
      <c r="O98" s="6"/>
      <c r="P98" s="19"/>
    </row>
    <row r="99" spans="1:23" s="20" customFormat="1" x14ac:dyDescent="0.3">
      <c r="A99" s="125" t="s">
        <v>529</v>
      </c>
      <c r="B99" s="137" t="s">
        <v>308</v>
      </c>
      <c r="C99" s="23" t="s">
        <v>309</v>
      </c>
      <c r="D99" s="151" t="s">
        <v>412</v>
      </c>
      <c r="E99" s="57">
        <f t="shared" si="2"/>
        <v>0</v>
      </c>
      <c r="F99" s="31">
        <v>65</v>
      </c>
      <c r="G99" s="31">
        <v>70</v>
      </c>
      <c r="H99" s="32">
        <f t="shared" si="3"/>
        <v>0</v>
      </c>
      <c r="I99" s="71"/>
      <c r="J99" s="6"/>
      <c r="K99" s="6"/>
      <c r="L99" s="6"/>
      <c r="M99" s="6"/>
      <c r="N99" s="6"/>
      <c r="O99" s="6"/>
      <c r="P99" s="19"/>
    </row>
    <row r="100" spans="1:23" s="19" customFormat="1" ht="21" customHeight="1" x14ac:dyDescent="0.35">
      <c r="A100" s="147" t="s">
        <v>17</v>
      </c>
      <c r="B100" s="139" t="s">
        <v>18</v>
      </c>
      <c r="C100" s="21" t="s">
        <v>334</v>
      </c>
      <c r="D100" s="77"/>
      <c r="E100" s="55" t="s">
        <v>78</v>
      </c>
      <c r="F100" s="13" t="s">
        <v>77</v>
      </c>
      <c r="G100" s="76" t="s">
        <v>107</v>
      </c>
      <c r="H100" s="77" t="s">
        <v>79</v>
      </c>
      <c r="I100" s="77" t="s">
        <v>328</v>
      </c>
      <c r="J100" s="75" t="s">
        <v>329</v>
      </c>
      <c r="K100" s="12" t="s">
        <v>330</v>
      </c>
      <c r="L100" s="12" t="s">
        <v>331</v>
      </c>
      <c r="M100" s="12" t="s">
        <v>332</v>
      </c>
      <c r="N100" s="12" t="s">
        <v>333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s="19" customFormat="1" ht="16.8" customHeight="1" x14ac:dyDescent="0.3">
      <c r="A101" s="125" t="s">
        <v>458</v>
      </c>
      <c r="B101" s="137" t="s">
        <v>311</v>
      </c>
      <c r="C101" s="23" t="s">
        <v>312</v>
      </c>
      <c r="D101" s="151" t="s">
        <v>413</v>
      </c>
      <c r="E101" s="57">
        <f t="shared" ref="E101:E110" si="4">F101*H101</f>
        <v>0</v>
      </c>
      <c r="F101" s="31">
        <v>403</v>
      </c>
      <c r="G101" s="31">
        <v>487</v>
      </c>
      <c r="H101" s="32">
        <f t="shared" ref="H101:H110" si="5">I101+J101+K101+L101+M101+N101+O101</f>
        <v>0</v>
      </c>
      <c r="I101" s="71"/>
      <c r="J101" s="71"/>
      <c r="K101" s="71"/>
      <c r="L101" s="71"/>
      <c r="M101" s="71"/>
      <c r="N101" s="71"/>
      <c r="O101" s="6"/>
      <c r="P101" s="6"/>
      <c r="Q101" s="6"/>
      <c r="R101" s="6"/>
      <c r="S101" s="6"/>
      <c r="T101" s="6"/>
      <c r="U101" s="6"/>
      <c r="V101" s="6"/>
      <c r="W101" s="6"/>
    </row>
    <row r="102" spans="1:23" s="19" customFormat="1" ht="16.2" customHeight="1" x14ac:dyDescent="0.3">
      <c r="A102" s="125" t="s">
        <v>459</v>
      </c>
      <c r="B102" s="137" t="s">
        <v>313</v>
      </c>
      <c r="C102" s="23" t="s">
        <v>314</v>
      </c>
      <c r="D102" s="151" t="s">
        <v>414</v>
      </c>
      <c r="E102" s="57">
        <f t="shared" si="4"/>
        <v>0</v>
      </c>
      <c r="F102" s="31">
        <v>341</v>
      </c>
      <c r="G102" s="31">
        <v>412</v>
      </c>
      <c r="H102" s="32">
        <f t="shared" si="5"/>
        <v>0</v>
      </c>
      <c r="I102" s="71"/>
      <c r="J102" s="71"/>
      <c r="K102" s="71"/>
      <c r="L102" s="71"/>
      <c r="M102" s="71"/>
      <c r="N102" s="71"/>
      <c r="O102" s="6"/>
      <c r="P102" s="6"/>
      <c r="Q102" s="6"/>
      <c r="R102" s="6"/>
      <c r="S102" s="6"/>
      <c r="T102" s="6"/>
      <c r="U102" s="6"/>
      <c r="V102" s="6"/>
      <c r="W102" s="6"/>
    </row>
    <row r="103" spans="1:23" s="19" customFormat="1" ht="16.2" customHeight="1" x14ac:dyDescent="0.3">
      <c r="A103" s="125" t="s">
        <v>460</v>
      </c>
      <c r="B103" s="137" t="s">
        <v>315</v>
      </c>
      <c r="C103" s="23" t="s">
        <v>316</v>
      </c>
      <c r="D103" s="151" t="s">
        <v>413</v>
      </c>
      <c r="E103" s="57">
        <f t="shared" si="4"/>
        <v>0</v>
      </c>
      <c r="F103" s="31">
        <v>310</v>
      </c>
      <c r="G103" s="31">
        <v>375</v>
      </c>
      <c r="H103" s="32">
        <f t="shared" si="5"/>
        <v>0</v>
      </c>
      <c r="I103" s="71"/>
      <c r="J103" s="71"/>
      <c r="K103" s="71"/>
      <c r="L103" s="71"/>
      <c r="M103" s="71"/>
      <c r="N103" s="71"/>
      <c r="O103" s="6"/>
      <c r="P103" s="6"/>
      <c r="Q103" s="6"/>
      <c r="R103" s="6"/>
      <c r="S103" s="6"/>
      <c r="T103" s="6"/>
      <c r="U103" s="6"/>
      <c r="V103" s="6"/>
      <c r="W103" s="6"/>
    </row>
    <row r="104" spans="1:23" s="19" customFormat="1" ht="13.8" customHeight="1" x14ac:dyDescent="0.3">
      <c r="A104" s="125" t="s">
        <v>461</v>
      </c>
      <c r="B104" s="137" t="s">
        <v>317</v>
      </c>
      <c r="C104" s="23" t="s">
        <v>318</v>
      </c>
      <c r="D104" s="151" t="s">
        <v>414</v>
      </c>
      <c r="E104" s="57">
        <f t="shared" si="4"/>
        <v>0</v>
      </c>
      <c r="F104" s="31">
        <v>372</v>
      </c>
      <c r="G104" s="31">
        <v>450</v>
      </c>
      <c r="H104" s="32">
        <f t="shared" si="5"/>
        <v>0</v>
      </c>
      <c r="I104" s="71"/>
      <c r="J104" s="71"/>
      <c r="K104" s="71"/>
      <c r="L104" s="71"/>
      <c r="M104" s="71"/>
      <c r="N104" s="71"/>
      <c r="O104" s="6"/>
      <c r="P104" s="6"/>
      <c r="Q104" s="6"/>
      <c r="R104" s="6"/>
      <c r="S104" s="6"/>
      <c r="T104" s="6"/>
      <c r="U104" s="6"/>
      <c r="V104" s="6"/>
      <c r="W104" s="6"/>
    </row>
    <row r="105" spans="1:23" s="19" customFormat="1" ht="21" customHeight="1" x14ac:dyDescent="0.35">
      <c r="A105" s="147" t="s">
        <v>17</v>
      </c>
      <c r="B105" s="139" t="s">
        <v>18</v>
      </c>
      <c r="C105" s="21" t="s">
        <v>57</v>
      </c>
      <c r="D105" s="77"/>
      <c r="E105" s="55" t="s">
        <v>78</v>
      </c>
      <c r="F105" s="13" t="s">
        <v>77</v>
      </c>
      <c r="G105" s="76" t="s">
        <v>107</v>
      </c>
      <c r="H105" s="77" t="s">
        <v>79</v>
      </c>
      <c r="I105" s="77" t="s">
        <v>335</v>
      </c>
      <c r="J105" s="77" t="s">
        <v>336</v>
      </c>
      <c r="K105" s="12" t="s">
        <v>337</v>
      </c>
      <c r="L105" s="12" t="s">
        <v>328</v>
      </c>
      <c r="M105" s="12" t="s">
        <v>329</v>
      </c>
      <c r="N105" s="12" t="s">
        <v>330</v>
      </c>
      <c r="O105" s="12" t="s">
        <v>331</v>
      </c>
      <c r="P105" s="12" t="s">
        <v>332</v>
      </c>
      <c r="Q105" s="6"/>
      <c r="R105" s="6"/>
      <c r="S105" s="6"/>
      <c r="T105" s="6"/>
      <c r="U105" s="6"/>
      <c r="V105" s="6"/>
      <c r="W105" s="6"/>
    </row>
    <row r="106" spans="1:23" s="19" customFormat="1" ht="16.2" customHeight="1" x14ac:dyDescent="0.3">
      <c r="A106" s="125" t="s">
        <v>462</v>
      </c>
      <c r="B106" s="137" t="s">
        <v>319</v>
      </c>
      <c r="C106" s="23" t="s">
        <v>320</v>
      </c>
      <c r="D106" s="151" t="s">
        <v>413</v>
      </c>
      <c r="E106" s="57">
        <f t="shared" si="4"/>
        <v>0</v>
      </c>
      <c r="F106" s="31">
        <v>280</v>
      </c>
      <c r="G106" s="31">
        <v>307</v>
      </c>
      <c r="H106" s="32">
        <f t="shared" si="5"/>
        <v>0</v>
      </c>
      <c r="I106" s="71"/>
      <c r="J106" s="71"/>
      <c r="K106" s="71"/>
      <c r="L106" s="71"/>
      <c r="M106" s="71"/>
      <c r="N106" s="71"/>
      <c r="O106" s="71"/>
      <c r="P106" s="71"/>
      <c r="Q106" s="6"/>
      <c r="R106" s="6"/>
      <c r="S106" s="6"/>
      <c r="T106" s="6"/>
      <c r="U106" s="6"/>
      <c r="V106" s="6"/>
      <c r="W106" s="6"/>
    </row>
    <row r="107" spans="1:23" s="19" customFormat="1" ht="15.6" customHeight="1" x14ac:dyDescent="0.3">
      <c r="A107" s="125" t="s">
        <v>463</v>
      </c>
      <c r="B107" s="137" t="s">
        <v>321</v>
      </c>
      <c r="C107" s="23" t="s">
        <v>322</v>
      </c>
      <c r="D107" s="151" t="s">
        <v>415</v>
      </c>
      <c r="E107" s="57">
        <f t="shared" si="4"/>
        <v>0</v>
      </c>
      <c r="F107" s="31">
        <v>239</v>
      </c>
      <c r="G107" s="31">
        <v>262</v>
      </c>
      <c r="H107" s="32">
        <f t="shared" si="5"/>
        <v>0</v>
      </c>
      <c r="I107" s="71"/>
      <c r="J107" s="71"/>
      <c r="K107" s="71"/>
      <c r="L107" s="71"/>
      <c r="M107" s="71"/>
      <c r="N107" s="71"/>
      <c r="O107" s="71"/>
      <c r="P107" s="71"/>
      <c r="Q107" s="6"/>
      <c r="R107" s="6"/>
      <c r="S107" s="6"/>
      <c r="T107" s="6"/>
      <c r="U107" s="6"/>
      <c r="V107" s="6"/>
      <c r="W107" s="6"/>
    </row>
    <row r="108" spans="1:23" s="19" customFormat="1" ht="15" customHeight="1" x14ac:dyDescent="0.3">
      <c r="A108" s="125" t="s">
        <v>464</v>
      </c>
      <c r="B108" s="137" t="s">
        <v>323</v>
      </c>
      <c r="C108" s="23" t="s">
        <v>324</v>
      </c>
      <c r="D108" s="151" t="s">
        <v>416</v>
      </c>
      <c r="E108" s="57">
        <f t="shared" si="4"/>
        <v>0</v>
      </c>
      <c r="F108" s="31">
        <v>205</v>
      </c>
      <c r="G108" s="31">
        <v>225</v>
      </c>
      <c r="H108" s="32">
        <f t="shared" si="5"/>
        <v>0</v>
      </c>
      <c r="I108" s="71"/>
      <c r="J108" s="71"/>
      <c r="K108" s="71"/>
      <c r="L108" s="71"/>
      <c r="M108" s="71"/>
      <c r="N108" s="71"/>
      <c r="O108" s="71"/>
      <c r="P108" s="71"/>
      <c r="Q108" s="6"/>
      <c r="R108" s="6"/>
      <c r="S108" s="6"/>
      <c r="T108" s="6"/>
      <c r="U108" s="6"/>
      <c r="V108" s="6"/>
      <c r="W108" s="6"/>
    </row>
    <row r="109" spans="1:23" s="19" customFormat="1" ht="21" customHeight="1" x14ac:dyDescent="0.35">
      <c r="A109" s="147" t="s">
        <v>17</v>
      </c>
      <c r="B109" s="139" t="s">
        <v>18</v>
      </c>
      <c r="C109" s="21" t="s">
        <v>325</v>
      </c>
      <c r="D109" s="77"/>
      <c r="E109" s="55" t="s">
        <v>78</v>
      </c>
      <c r="F109" s="13" t="s">
        <v>77</v>
      </c>
      <c r="G109" s="76" t="s">
        <v>107</v>
      </c>
      <c r="H109" s="77" t="s">
        <v>79</v>
      </c>
      <c r="I109" s="77">
        <v>195</v>
      </c>
      <c r="J109" s="77">
        <v>205</v>
      </c>
      <c r="K109" s="77">
        <v>215</v>
      </c>
      <c r="L109" s="77">
        <v>225</v>
      </c>
      <c r="M109" s="77">
        <v>235</v>
      </c>
      <c r="N109" s="77">
        <v>245</v>
      </c>
      <c r="O109" s="77">
        <v>255</v>
      </c>
      <c r="P109" s="77">
        <v>265</v>
      </c>
      <c r="Q109" s="77">
        <v>275</v>
      </c>
      <c r="R109" s="6"/>
      <c r="S109" s="6"/>
      <c r="T109" s="6"/>
      <c r="U109" s="6"/>
      <c r="V109" s="6"/>
      <c r="W109" s="6"/>
    </row>
    <row r="110" spans="1:23" s="19" customFormat="1" ht="16.8" customHeight="1" x14ac:dyDescent="0.3">
      <c r="A110" s="125" t="s">
        <v>465</v>
      </c>
      <c r="B110" s="137" t="s">
        <v>326</v>
      </c>
      <c r="C110" s="23" t="s">
        <v>327</v>
      </c>
      <c r="D110" s="151" t="s">
        <v>417</v>
      </c>
      <c r="E110" s="57">
        <f t="shared" si="4"/>
        <v>0</v>
      </c>
      <c r="F110" s="31">
        <v>125</v>
      </c>
      <c r="G110" s="31">
        <v>150</v>
      </c>
      <c r="H110" s="32">
        <f t="shared" si="5"/>
        <v>0</v>
      </c>
      <c r="I110" s="71"/>
      <c r="J110" s="107"/>
      <c r="K110" s="107"/>
      <c r="L110" s="107"/>
      <c r="M110" s="107"/>
      <c r="N110" s="107"/>
      <c r="O110" s="107"/>
      <c r="P110" s="107"/>
      <c r="Q110" s="107"/>
      <c r="R110" s="6"/>
      <c r="S110" s="6"/>
      <c r="T110" s="6"/>
      <c r="U110" s="6"/>
      <c r="V110" s="6"/>
      <c r="W110" s="6"/>
    </row>
    <row r="111" spans="1:23" s="19" customFormat="1" ht="21" customHeight="1" x14ac:dyDescent="0.35">
      <c r="A111" s="147" t="s">
        <v>17</v>
      </c>
      <c r="B111" s="139" t="s">
        <v>18</v>
      </c>
      <c r="C111" s="21"/>
      <c r="D111" s="77"/>
      <c r="E111" s="55" t="s">
        <v>78</v>
      </c>
      <c r="F111" s="13" t="s">
        <v>77</v>
      </c>
      <c r="G111" s="76" t="s">
        <v>107</v>
      </c>
      <c r="H111" s="77" t="s">
        <v>79</v>
      </c>
      <c r="I111" s="77" t="s">
        <v>27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s="19" customFormat="1" ht="15" customHeight="1" x14ac:dyDescent="0.3">
      <c r="A112" s="144" t="s">
        <v>530</v>
      </c>
      <c r="B112" s="137" t="s">
        <v>35</v>
      </c>
      <c r="C112" s="23" t="s">
        <v>36</v>
      </c>
      <c r="D112" s="151" t="s">
        <v>418</v>
      </c>
      <c r="E112" s="57">
        <f t="shared" ref="E112" si="6">F112*H112</f>
        <v>0</v>
      </c>
      <c r="F112" s="31">
        <v>10</v>
      </c>
      <c r="G112" s="31">
        <v>11</v>
      </c>
      <c r="H112" s="32">
        <f t="shared" ref="H112" si="7">I112+J112+K112+L112+M112+N112+O112</f>
        <v>0</v>
      </c>
      <c r="I112" s="71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21" customHeight="1" x14ac:dyDescent="0.35">
      <c r="A113" s="148" t="s">
        <v>17</v>
      </c>
      <c r="B113" s="140" t="s">
        <v>18</v>
      </c>
      <c r="C113" s="150" t="s">
        <v>38</v>
      </c>
      <c r="D113" s="155"/>
      <c r="E113" s="59" t="s">
        <v>78</v>
      </c>
      <c r="F113" s="28" t="s">
        <v>77</v>
      </c>
      <c r="G113" s="28" t="s">
        <v>107</v>
      </c>
      <c r="H113" s="27" t="s">
        <v>79</v>
      </c>
      <c r="I113" s="37">
        <v>115</v>
      </c>
      <c r="J113" s="37">
        <v>120</v>
      </c>
      <c r="K113" s="37">
        <v>125</v>
      </c>
      <c r="L113" s="37">
        <v>130</v>
      </c>
      <c r="M113" s="37">
        <v>135</v>
      </c>
      <c r="N113" s="37">
        <v>140</v>
      </c>
      <c r="P113" s="22"/>
    </row>
    <row r="114" spans="1:23" x14ac:dyDescent="0.3">
      <c r="A114" s="125" t="s">
        <v>466</v>
      </c>
      <c r="B114" s="124" t="s">
        <v>338</v>
      </c>
      <c r="C114" s="109" t="s">
        <v>339</v>
      </c>
      <c r="D114" s="151"/>
      <c r="E114" s="56">
        <f>F114*H114</f>
        <v>0</v>
      </c>
      <c r="F114" s="31">
        <v>158</v>
      </c>
      <c r="G114" s="31">
        <v>165</v>
      </c>
      <c r="H114" s="36">
        <f>I114+J114+K114+L114+M114+N114+O114+P114+Q114+R114+S114+T114+U114+V114</f>
        <v>0</v>
      </c>
      <c r="I114" s="24"/>
      <c r="J114" s="24"/>
      <c r="K114" s="24"/>
      <c r="L114" s="24"/>
      <c r="M114" s="24"/>
      <c r="N114" s="108"/>
    </row>
    <row r="115" spans="1:23" x14ac:dyDescent="0.3">
      <c r="A115" s="125" t="s">
        <v>467</v>
      </c>
      <c r="B115" s="125" t="s">
        <v>340</v>
      </c>
      <c r="C115" s="62" t="s">
        <v>28</v>
      </c>
      <c r="D115" s="151"/>
      <c r="E115" s="56">
        <f>F115*H115</f>
        <v>0</v>
      </c>
      <c r="F115" s="31">
        <v>93</v>
      </c>
      <c r="G115" s="31">
        <v>97</v>
      </c>
      <c r="H115" s="36">
        <f>I115+J115+K115+L115+M115+N115+O115+P115+Q115+R115+S115+T115+U115+V115</f>
        <v>0</v>
      </c>
      <c r="I115" s="24"/>
      <c r="J115" s="24"/>
      <c r="K115" s="24"/>
      <c r="L115" s="24"/>
      <c r="M115" s="24"/>
      <c r="N115" s="108"/>
    </row>
    <row r="116" spans="1:23" x14ac:dyDescent="0.3">
      <c r="A116" s="125" t="s">
        <v>468</v>
      </c>
      <c r="B116" s="125" t="s">
        <v>341</v>
      </c>
      <c r="C116" s="62" t="s">
        <v>29</v>
      </c>
      <c r="D116" s="151"/>
      <c r="E116" s="56">
        <f>F116*H116</f>
        <v>0</v>
      </c>
      <c r="F116" s="31">
        <v>57</v>
      </c>
      <c r="G116" s="31">
        <v>60</v>
      </c>
      <c r="H116" s="36">
        <f>I116+J116+K116+L116+M116+N116+O116+P116+Q116+R116+S116+T116+U116+V116</f>
        <v>0</v>
      </c>
      <c r="I116" s="24"/>
      <c r="J116" s="24"/>
      <c r="K116" s="24"/>
      <c r="L116" s="24"/>
      <c r="M116" s="24"/>
      <c r="N116" s="24"/>
    </row>
    <row r="117" spans="1:23" x14ac:dyDescent="0.3">
      <c r="A117" s="125" t="s">
        <v>469</v>
      </c>
      <c r="B117" s="125" t="s">
        <v>342</v>
      </c>
      <c r="C117" s="62" t="s">
        <v>30</v>
      </c>
      <c r="D117" s="151"/>
      <c r="E117" s="56">
        <f>F117*H117</f>
        <v>0</v>
      </c>
      <c r="F117" s="31">
        <v>57</v>
      </c>
      <c r="G117" s="31">
        <v>60</v>
      </c>
      <c r="H117" s="36">
        <f>I117+J117+K117+L117+M117+N117+O117+P117+Q117+R117+S117+T117+U117+V117</f>
        <v>0</v>
      </c>
      <c r="I117" s="24"/>
      <c r="J117" s="24"/>
      <c r="K117" s="24"/>
      <c r="L117" s="24"/>
      <c r="M117" s="24"/>
      <c r="N117" s="24"/>
    </row>
    <row r="118" spans="1:23" ht="21" customHeight="1" x14ac:dyDescent="0.35">
      <c r="A118" s="148" t="s">
        <v>17</v>
      </c>
      <c r="B118" s="149" t="s">
        <v>18</v>
      </c>
      <c r="C118" s="150" t="s">
        <v>40</v>
      </c>
      <c r="D118" s="156"/>
      <c r="E118" s="59" t="s">
        <v>78</v>
      </c>
      <c r="F118" s="28" t="s">
        <v>77</v>
      </c>
      <c r="G118" s="28" t="s">
        <v>107</v>
      </c>
      <c r="H118" s="27" t="s">
        <v>79</v>
      </c>
      <c r="I118" s="27" t="s">
        <v>31</v>
      </c>
      <c r="J118" s="27" t="s">
        <v>32</v>
      </c>
      <c r="K118" s="27">
        <v>100</v>
      </c>
      <c r="L118" s="27">
        <v>105</v>
      </c>
      <c r="M118" s="27">
        <v>110</v>
      </c>
    </row>
    <row r="119" spans="1:23" x14ac:dyDescent="0.3">
      <c r="A119" s="125" t="s">
        <v>470</v>
      </c>
      <c r="B119" s="124" t="s">
        <v>343</v>
      </c>
      <c r="C119" s="109" t="s">
        <v>33</v>
      </c>
      <c r="D119" s="151"/>
      <c r="E119" s="56">
        <f>F119*H119</f>
        <v>0</v>
      </c>
      <c r="F119" s="31">
        <v>39</v>
      </c>
      <c r="G119" s="31">
        <v>41</v>
      </c>
      <c r="H119" s="16">
        <f>I119+J119+K119+L119+M119+N119+O119+P119+Q119+R119+S119+T119+U119+V119</f>
        <v>0</v>
      </c>
      <c r="I119" s="24"/>
      <c r="J119" s="24"/>
      <c r="K119" s="24"/>
      <c r="L119" s="24"/>
      <c r="M119" s="24"/>
    </row>
    <row r="120" spans="1:23" x14ac:dyDescent="0.3">
      <c r="A120" s="125" t="s">
        <v>471</v>
      </c>
      <c r="B120" s="125" t="s">
        <v>344</v>
      </c>
      <c r="C120" s="62" t="s">
        <v>34</v>
      </c>
      <c r="D120" s="151"/>
      <c r="E120" s="56">
        <f>F120*H120</f>
        <v>0</v>
      </c>
      <c r="F120" s="31">
        <v>39</v>
      </c>
      <c r="G120" s="31">
        <v>41</v>
      </c>
      <c r="H120" s="36">
        <f>I120+J120+K120+L120+M120+N120+O120+P120+Q120+R120+S120+T120+U120+V120</f>
        <v>0</v>
      </c>
      <c r="I120" s="24"/>
      <c r="J120" s="24"/>
      <c r="K120" s="24"/>
      <c r="L120" s="24"/>
      <c r="M120" s="24"/>
    </row>
    <row r="121" spans="1:23" x14ac:dyDescent="0.3">
      <c r="A121" s="125" t="s">
        <v>472</v>
      </c>
      <c r="B121" s="125" t="s">
        <v>345</v>
      </c>
      <c r="C121" s="62" t="s">
        <v>26</v>
      </c>
      <c r="D121" s="151"/>
      <c r="E121" s="56">
        <f>F121*H121</f>
        <v>0</v>
      </c>
      <c r="F121" s="31">
        <v>18</v>
      </c>
      <c r="G121" s="31">
        <v>22</v>
      </c>
      <c r="H121" s="36">
        <f>I121+J121+K121+L121+M121+N121+O121+P121+Q121+R121+S121+T121+U121+V121</f>
        <v>0</v>
      </c>
      <c r="I121" s="24"/>
      <c r="J121" s="24"/>
      <c r="K121" s="24"/>
      <c r="L121" s="24"/>
      <c r="M121" s="24"/>
    </row>
    <row r="122" spans="1:23" ht="15.6" x14ac:dyDescent="0.3">
      <c r="A122" s="114" t="s">
        <v>17</v>
      </c>
      <c r="B122" s="141" t="s">
        <v>18</v>
      </c>
      <c r="C122" s="113" t="s">
        <v>39</v>
      </c>
      <c r="D122" s="112"/>
      <c r="E122" s="115" t="s">
        <v>78</v>
      </c>
      <c r="F122" s="116" t="s">
        <v>77</v>
      </c>
      <c r="G122" s="116" t="s">
        <v>107</v>
      </c>
      <c r="H122" s="117" t="s">
        <v>79</v>
      </c>
      <c r="I122" s="112" t="s">
        <v>370</v>
      </c>
      <c r="J122" s="112" t="s">
        <v>192</v>
      </c>
      <c r="K122" s="112" t="s">
        <v>193</v>
      </c>
      <c r="L122" s="112" t="s">
        <v>194</v>
      </c>
      <c r="M122" s="112" t="s">
        <v>195</v>
      </c>
      <c r="O122"/>
      <c r="P122" s="25"/>
      <c r="Q122" s="25"/>
      <c r="R122" s="26"/>
      <c r="T122"/>
      <c r="U122"/>
      <c r="V122"/>
      <c r="W122"/>
    </row>
    <row r="123" spans="1:23" x14ac:dyDescent="0.3">
      <c r="A123" s="125" t="s">
        <v>473</v>
      </c>
      <c r="B123" s="125" t="s">
        <v>346</v>
      </c>
      <c r="C123" s="23" t="s">
        <v>347</v>
      </c>
      <c r="D123" s="151"/>
      <c r="E123" s="57">
        <f t="shared" ref="E123:E133" si="8">F123*H123</f>
        <v>0</v>
      </c>
      <c r="F123" s="31">
        <v>280</v>
      </c>
      <c r="G123" s="31">
        <v>292</v>
      </c>
      <c r="H123" s="36">
        <f>I123+J123+K123+L123+M123+N123+O123+P123+Q123+R123+S123+T123+U123+V123</f>
        <v>0</v>
      </c>
      <c r="I123" s="24"/>
      <c r="J123" s="24"/>
      <c r="K123" s="24"/>
      <c r="L123" s="24"/>
      <c r="M123" s="24"/>
      <c r="O123"/>
      <c r="P123" s="25"/>
      <c r="Q123" s="25"/>
      <c r="R123" s="26"/>
      <c r="T123"/>
      <c r="U123"/>
      <c r="V123"/>
      <c r="W123"/>
    </row>
    <row r="124" spans="1:23" x14ac:dyDescent="0.3">
      <c r="A124" s="125" t="s">
        <v>474</v>
      </c>
      <c r="B124" s="125" t="s">
        <v>348</v>
      </c>
      <c r="C124" s="23" t="s">
        <v>349</v>
      </c>
      <c r="D124" s="151" t="s">
        <v>554</v>
      </c>
      <c r="E124" s="57">
        <f t="shared" si="8"/>
        <v>0</v>
      </c>
      <c r="F124" s="31">
        <v>129</v>
      </c>
      <c r="G124" s="31">
        <v>135</v>
      </c>
      <c r="H124" s="36">
        <f>I124+J124+K124+L124+M124+N124+O124+P124+Q124+R124+S124+T124+U124+V124</f>
        <v>0</v>
      </c>
      <c r="I124" s="24"/>
      <c r="J124" s="24"/>
      <c r="K124" s="24"/>
      <c r="L124" s="24"/>
      <c r="M124" s="24"/>
      <c r="O124"/>
      <c r="P124" s="25"/>
      <c r="Q124" s="25"/>
      <c r="R124" s="26"/>
      <c r="T124"/>
      <c r="U124"/>
      <c r="V124"/>
      <c r="W124"/>
    </row>
    <row r="125" spans="1:23" x14ac:dyDescent="0.3">
      <c r="A125" s="125" t="s">
        <v>475</v>
      </c>
      <c r="B125" s="125" t="s">
        <v>350</v>
      </c>
      <c r="C125" s="23" t="s">
        <v>351</v>
      </c>
      <c r="D125" s="151" t="s">
        <v>554</v>
      </c>
      <c r="E125" s="57">
        <f t="shared" si="8"/>
        <v>0</v>
      </c>
      <c r="F125" s="31">
        <v>129</v>
      </c>
      <c r="G125" s="31">
        <v>135</v>
      </c>
      <c r="H125" s="36">
        <f>I125+J125+K125+L125+M125+N125+O125+P125+Q125+R125+S125+T125+U125+V125</f>
        <v>0</v>
      </c>
      <c r="I125" s="24"/>
      <c r="J125" s="24"/>
      <c r="K125" s="24"/>
      <c r="L125" s="24"/>
      <c r="M125" s="24"/>
      <c r="O125"/>
      <c r="P125" s="25"/>
      <c r="Q125" s="25"/>
      <c r="R125" s="26"/>
      <c r="T125"/>
      <c r="U125"/>
      <c r="V125"/>
      <c r="W125"/>
    </row>
    <row r="126" spans="1:23" x14ac:dyDescent="0.3">
      <c r="A126" s="125" t="s">
        <v>476</v>
      </c>
      <c r="B126" s="125" t="s">
        <v>352</v>
      </c>
      <c r="C126" s="23" t="s">
        <v>353</v>
      </c>
      <c r="D126" s="151" t="s">
        <v>554</v>
      </c>
      <c r="E126" s="57">
        <f t="shared" si="8"/>
        <v>0</v>
      </c>
      <c r="F126" s="31">
        <v>129</v>
      </c>
      <c r="G126" s="31">
        <v>135</v>
      </c>
      <c r="H126" s="36">
        <f>I126+J126+K126+L126+M126+N126+O126+P126+Q126+R126+S126+T126+U126+V126</f>
        <v>0</v>
      </c>
      <c r="I126" s="24"/>
      <c r="J126" s="24"/>
      <c r="K126" s="24"/>
      <c r="L126" s="24"/>
      <c r="M126" s="24"/>
      <c r="O126"/>
      <c r="P126" s="25"/>
      <c r="Q126" s="25"/>
      <c r="R126" s="26"/>
      <c r="T126"/>
      <c r="U126"/>
      <c r="V126"/>
      <c r="W126"/>
    </row>
    <row r="127" spans="1:23" x14ac:dyDescent="0.3">
      <c r="A127" s="125" t="s">
        <v>477</v>
      </c>
      <c r="B127" s="125" t="s">
        <v>354</v>
      </c>
      <c r="C127" s="23" t="s">
        <v>355</v>
      </c>
      <c r="D127" s="151" t="s">
        <v>554</v>
      </c>
      <c r="E127" s="57">
        <f t="shared" si="8"/>
        <v>0</v>
      </c>
      <c r="F127" s="31">
        <v>165</v>
      </c>
      <c r="G127" s="31">
        <v>172</v>
      </c>
      <c r="H127" s="36">
        <f>I127+J127+K127+L127+M127+N127+O127+P127+Q127+R127+S127+T127+U127+V127</f>
        <v>0</v>
      </c>
      <c r="I127" s="24"/>
      <c r="J127" s="24"/>
      <c r="K127" s="24"/>
      <c r="L127" s="24"/>
      <c r="M127" s="118"/>
      <c r="O127"/>
      <c r="P127" s="25"/>
      <c r="Q127" s="25"/>
      <c r="R127" s="26"/>
      <c r="T127"/>
      <c r="U127"/>
      <c r="V127"/>
      <c r="W127"/>
    </row>
    <row r="128" spans="1:23" ht="15.6" x14ac:dyDescent="0.3">
      <c r="A128" s="114" t="s">
        <v>17</v>
      </c>
      <c r="B128" s="141" t="s">
        <v>18</v>
      </c>
      <c r="C128" s="113"/>
      <c r="D128" s="163"/>
      <c r="E128" s="115" t="s">
        <v>78</v>
      </c>
      <c r="F128" s="116" t="s">
        <v>77</v>
      </c>
      <c r="G128" s="116" t="s">
        <v>107</v>
      </c>
      <c r="H128" s="117" t="s">
        <v>79</v>
      </c>
      <c r="I128" s="112" t="s">
        <v>368</v>
      </c>
      <c r="J128" s="112" t="s">
        <v>369</v>
      </c>
      <c r="K128" s="112" t="s">
        <v>37</v>
      </c>
      <c r="O128"/>
      <c r="P128" s="25"/>
      <c r="Q128" s="25"/>
      <c r="R128" s="26"/>
      <c r="T128"/>
      <c r="U128"/>
      <c r="V128"/>
      <c r="W128"/>
    </row>
    <row r="129" spans="1:23" x14ac:dyDescent="0.3">
      <c r="A129" s="125" t="s">
        <v>478</v>
      </c>
      <c r="B129" s="124" t="s">
        <v>356</v>
      </c>
      <c r="C129" s="110" t="s">
        <v>357</v>
      </c>
      <c r="D129" s="151" t="s">
        <v>419</v>
      </c>
      <c r="E129" s="57">
        <f t="shared" si="8"/>
        <v>0</v>
      </c>
      <c r="F129" s="31">
        <v>143</v>
      </c>
      <c r="G129" s="31">
        <v>150</v>
      </c>
      <c r="H129" s="36">
        <f>I129+J129+K129+L129+M129+N129+O129+P129+Q129+R129+S129+T129+U129+V129</f>
        <v>0</v>
      </c>
      <c r="I129" s="24"/>
      <c r="J129" s="24"/>
      <c r="K129" s="24"/>
      <c r="O129"/>
      <c r="P129" s="25"/>
      <c r="Q129" s="25"/>
      <c r="R129" s="26"/>
      <c r="T129"/>
      <c r="U129"/>
      <c r="V129"/>
      <c r="W129"/>
    </row>
    <row r="130" spans="1:23" x14ac:dyDescent="0.3">
      <c r="A130" s="125" t="s">
        <v>479</v>
      </c>
      <c r="B130" s="125" t="s">
        <v>358</v>
      </c>
      <c r="C130" s="23" t="s">
        <v>359</v>
      </c>
      <c r="D130" s="151" t="s">
        <v>419</v>
      </c>
      <c r="E130" s="57">
        <f t="shared" si="8"/>
        <v>0</v>
      </c>
      <c r="F130" s="31">
        <v>143</v>
      </c>
      <c r="G130" s="31">
        <v>150</v>
      </c>
      <c r="H130" s="36">
        <f>I130+J130+K130+L130+M130+N130+O130+P130+Q130+R130+S130+T130+U130+V130</f>
        <v>0</v>
      </c>
      <c r="I130" s="24"/>
      <c r="J130" s="24"/>
      <c r="K130" s="24"/>
      <c r="O130"/>
      <c r="P130" s="25"/>
      <c r="Q130" s="25"/>
      <c r="R130" s="26"/>
      <c r="T130"/>
      <c r="U130"/>
      <c r="V130"/>
      <c r="W130"/>
    </row>
    <row r="131" spans="1:23" x14ac:dyDescent="0.3">
      <c r="A131" s="125" t="s">
        <v>480</v>
      </c>
      <c r="B131" s="125" t="s">
        <v>360</v>
      </c>
      <c r="C131" s="23" t="s">
        <v>361</v>
      </c>
      <c r="D131" s="151" t="s">
        <v>419</v>
      </c>
      <c r="E131" s="57">
        <f t="shared" si="8"/>
        <v>0</v>
      </c>
      <c r="F131" s="31">
        <v>143</v>
      </c>
      <c r="G131" s="31">
        <v>150</v>
      </c>
      <c r="H131" s="36">
        <f>I131+J131+K131+L131+M131+N131+O131+P131+Q131+R131+S131+T131+U131+V131</f>
        <v>0</v>
      </c>
      <c r="I131" s="24"/>
      <c r="J131" s="24"/>
      <c r="K131" s="24"/>
      <c r="O131"/>
      <c r="P131" s="25"/>
      <c r="Q131" s="25"/>
      <c r="R131" s="26"/>
      <c r="T131"/>
      <c r="U131"/>
      <c r="V131"/>
      <c r="W131"/>
    </row>
    <row r="132" spans="1:23" ht="15.6" x14ac:dyDescent="0.3">
      <c r="A132" s="114" t="s">
        <v>17</v>
      </c>
      <c r="B132" s="141" t="s">
        <v>18</v>
      </c>
      <c r="C132" s="113"/>
      <c r="D132" s="163"/>
      <c r="E132" s="115" t="s">
        <v>78</v>
      </c>
      <c r="F132" s="116" t="s">
        <v>77</v>
      </c>
      <c r="G132" s="116" t="s">
        <v>107</v>
      </c>
      <c r="H132" s="117" t="s">
        <v>79</v>
      </c>
      <c r="I132" s="112" t="s">
        <v>370</v>
      </c>
      <c r="O132"/>
      <c r="P132" s="25"/>
      <c r="Q132" s="25"/>
      <c r="R132" s="26"/>
      <c r="T132"/>
      <c r="U132"/>
      <c r="V132"/>
      <c r="W132"/>
    </row>
    <row r="133" spans="1:23" x14ac:dyDescent="0.3">
      <c r="A133" s="125" t="s">
        <v>481</v>
      </c>
      <c r="B133" s="126" t="s">
        <v>362</v>
      </c>
      <c r="C133" s="111" t="s">
        <v>363</v>
      </c>
      <c r="D133" s="151"/>
      <c r="E133" s="57">
        <f t="shared" si="8"/>
        <v>0</v>
      </c>
      <c r="F133" s="31">
        <v>86</v>
      </c>
      <c r="G133" s="31">
        <v>90</v>
      </c>
      <c r="H133" s="36">
        <f>I133+J133+K133+L133+M133+N133+O133+P133+Q133+R133+S133+T133+U133+V133</f>
        <v>0</v>
      </c>
      <c r="I133" s="24"/>
      <c r="O133"/>
      <c r="P133" s="25"/>
      <c r="Q133" s="25"/>
      <c r="R133" s="26"/>
      <c r="T133"/>
      <c r="U133"/>
      <c r="V133"/>
      <c r="W133"/>
    </row>
    <row r="134" spans="1:23" ht="15.6" x14ac:dyDescent="0.3">
      <c r="A134" s="114" t="s">
        <v>17</v>
      </c>
      <c r="B134" s="142" t="s">
        <v>18</v>
      </c>
      <c r="C134" s="119" t="s">
        <v>41</v>
      </c>
      <c r="D134" s="157"/>
      <c r="E134" s="115" t="s">
        <v>78</v>
      </c>
      <c r="F134" s="116" t="s">
        <v>77</v>
      </c>
      <c r="G134" s="116" t="s">
        <v>107</v>
      </c>
      <c r="H134" s="117" t="s">
        <v>79</v>
      </c>
      <c r="I134" s="120" t="s">
        <v>27</v>
      </c>
      <c r="J134" s="25"/>
      <c r="K134" s="25"/>
      <c r="L134" s="25"/>
      <c r="M134" s="25"/>
      <c r="O134"/>
      <c r="P134" s="25"/>
      <c r="Q134" s="25"/>
      <c r="R134" s="26"/>
      <c r="T134"/>
      <c r="U134"/>
      <c r="V134"/>
      <c r="W134"/>
    </row>
    <row r="135" spans="1:23" x14ac:dyDescent="0.3">
      <c r="A135" s="125" t="s">
        <v>482</v>
      </c>
      <c r="B135" s="124" t="s">
        <v>364</v>
      </c>
      <c r="C135" s="110" t="s">
        <v>365</v>
      </c>
      <c r="D135" s="151" t="s">
        <v>555</v>
      </c>
      <c r="E135" s="57">
        <f t="shared" ref="E135:E179" si="9">F135*H135</f>
        <v>0</v>
      </c>
      <c r="F135" s="31">
        <v>32</v>
      </c>
      <c r="G135" s="31">
        <v>33</v>
      </c>
      <c r="H135" s="16">
        <f>I135+J135+K135+L135+M135+N135+O135+P135+Q135+R135+S135+T135+U135+V135</f>
        <v>0</v>
      </c>
      <c r="I135" s="24"/>
      <c r="J135" s="25"/>
      <c r="K135" s="25"/>
      <c r="L135" s="25"/>
      <c r="M135" s="25"/>
      <c r="O135"/>
      <c r="P135" s="25"/>
      <c r="Q135" s="25"/>
      <c r="R135" s="26"/>
      <c r="T135"/>
      <c r="U135"/>
      <c r="V135"/>
      <c r="W135"/>
    </row>
    <row r="136" spans="1:23" x14ac:dyDescent="0.3">
      <c r="A136" s="125" t="s">
        <v>483</v>
      </c>
      <c r="B136" s="126" t="s">
        <v>366</v>
      </c>
      <c r="C136" s="111" t="s">
        <v>367</v>
      </c>
      <c r="D136" s="151" t="s">
        <v>556</v>
      </c>
      <c r="E136" s="57">
        <f t="shared" si="9"/>
        <v>0</v>
      </c>
      <c r="F136" s="31">
        <v>32</v>
      </c>
      <c r="G136" s="31">
        <v>33</v>
      </c>
      <c r="H136" s="16">
        <f>I136+J136+K136+L136+M136+N136+O136+P136+Q136+R136+S136+T136+U136+V136</f>
        <v>0</v>
      </c>
      <c r="I136" s="24"/>
      <c r="J136" s="25"/>
      <c r="K136" s="25"/>
      <c r="L136" s="25"/>
      <c r="M136" s="25"/>
      <c r="O136"/>
      <c r="P136" s="25"/>
      <c r="Q136" s="25"/>
      <c r="R136" s="26"/>
      <c r="T136"/>
      <c r="U136"/>
      <c r="V136"/>
      <c r="W136"/>
    </row>
    <row r="137" spans="1:23" ht="15.6" x14ac:dyDescent="0.3">
      <c r="A137" s="127" t="s">
        <v>17</v>
      </c>
      <c r="B137" s="143" t="s">
        <v>18</v>
      </c>
      <c r="C137" s="121" t="s">
        <v>42</v>
      </c>
      <c r="D137" s="158"/>
      <c r="E137" s="122" t="s">
        <v>78</v>
      </c>
      <c r="F137" s="122" t="s">
        <v>77</v>
      </c>
      <c r="G137" s="122" t="s">
        <v>107</v>
      </c>
      <c r="H137" s="122" t="s">
        <v>79</v>
      </c>
      <c r="I137" s="122" t="s">
        <v>27</v>
      </c>
      <c r="J137" s="25"/>
      <c r="K137" s="25"/>
      <c r="L137" s="25"/>
      <c r="M137" s="25"/>
      <c r="O137"/>
      <c r="P137" s="25"/>
      <c r="Q137" s="25"/>
      <c r="R137" s="26"/>
      <c r="T137"/>
      <c r="U137"/>
      <c r="V137"/>
      <c r="W137"/>
    </row>
    <row r="138" spans="1:23" x14ac:dyDescent="0.3">
      <c r="A138" s="125" t="s">
        <v>484</v>
      </c>
      <c r="B138" s="125" t="s">
        <v>133</v>
      </c>
      <c r="C138" s="23" t="s">
        <v>130</v>
      </c>
      <c r="D138" s="62" t="s">
        <v>86</v>
      </c>
      <c r="E138" s="57">
        <f t="shared" si="9"/>
        <v>0</v>
      </c>
      <c r="F138" s="31">
        <v>102</v>
      </c>
      <c r="G138" s="31">
        <v>135</v>
      </c>
      <c r="H138" s="16">
        <f>I138+J138+K138+L138+M138+N138+O138+P138+Q138+R138+S138+T138+U138+V138</f>
        <v>0</v>
      </c>
      <c r="I138" s="24"/>
      <c r="J138" s="25"/>
      <c r="K138" s="25"/>
      <c r="L138" s="25"/>
      <c r="M138" s="25"/>
      <c r="O138"/>
      <c r="P138" s="25"/>
      <c r="Q138" s="25"/>
      <c r="R138" s="26"/>
      <c r="T138"/>
      <c r="U138"/>
      <c r="V138"/>
      <c r="W138"/>
    </row>
    <row r="139" spans="1:23" x14ac:dyDescent="0.3">
      <c r="A139" s="125" t="s">
        <v>485</v>
      </c>
      <c r="B139" s="125" t="s">
        <v>134</v>
      </c>
      <c r="C139" s="23" t="s">
        <v>131</v>
      </c>
      <c r="D139" s="62" t="s">
        <v>86</v>
      </c>
      <c r="E139" s="57">
        <f t="shared" si="9"/>
        <v>0</v>
      </c>
      <c r="F139" s="31">
        <v>102</v>
      </c>
      <c r="G139" s="31">
        <v>135</v>
      </c>
      <c r="H139" s="16">
        <f>I139+J139+K139+L139+M139+N139+O139+P139+Q139+R139+S139+T139+U139+V139</f>
        <v>0</v>
      </c>
      <c r="I139" s="24"/>
      <c r="J139" s="25"/>
      <c r="K139" s="25"/>
      <c r="L139" s="25"/>
      <c r="M139" s="25"/>
      <c r="O139"/>
      <c r="P139" s="25"/>
      <c r="Q139" s="25"/>
      <c r="R139" s="26"/>
      <c r="T139"/>
      <c r="U139"/>
      <c r="V139"/>
      <c r="W139"/>
    </row>
    <row r="140" spans="1:23" x14ac:dyDescent="0.3">
      <c r="A140" s="125" t="s">
        <v>486</v>
      </c>
      <c r="B140" s="125" t="s">
        <v>135</v>
      </c>
      <c r="C140" s="23" t="s">
        <v>132</v>
      </c>
      <c r="D140" s="159" t="s">
        <v>86</v>
      </c>
      <c r="E140" s="57">
        <f t="shared" si="9"/>
        <v>0</v>
      </c>
      <c r="F140" s="31">
        <v>85</v>
      </c>
      <c r="G140" s="31">
        <v>112</v>
      </c>
      <c r="H140" s="16">
        <f>I140+J140+K140+L140+M140+N140+O140+P140+Q140+R140+S140+T140+U140+V140</f>
        <v>0</v>
      </c>
      <c r="I140" s="24"/>
      <c r="J140" s="25"/>
      <c r="K140" s="25"/>
      <c r="L140" s="25"/>
      <c r="M140" s="25"/>
      <c r="O140"/>
      <c r="P140" s="25"/>
      <c r="Q140" s="25"/>
      <c r="R140" s="26"/>
      <c r="T140"/>
      <c r="U140"/>
      <c r="V140"/>
      <c r="W140"/>
    </row>
    <row r="141" spans="1:23" ht="15.6" x14ac:dyDescent="0.3">
      <c r="A141" s="127" t="s">
        <v>17</v>
      </c>
      <c r="B141" s="143" t="s">
        <v>299</v>
      </c>
      <c r="C141" s="121" t="s">
        <v>43</v>
      </c>
      <c r="D141" s="158"/>
      <c r="E141" s="122" t="s">
        <v>78</v>
      </c>
      <c r="F141" s="122" t="s">
        <v>77</v>
      </c>
      <c r="G141" s="122" t="s">
        <v>107</v>
      </c>
      <c r="H141" s="122" t="s">
        <v>79</v>
      </c>
      <c r="I141" s="122" t="s">
        <v>27</v>
      </c>
      <c r="J141" s="25"/>
      <c r="K141" s="25"/>
      <c r="L141" s="25"/>
      <c r="M141" s="25"/>
      <c r="O141"/>
      <c r="P141" s="25"/>
      <c r="Q141" s="25"/>
      <c r="R141" s="26"/>
      <c r="T141"/>
      <c r="U141"/>
      <c r="V141"/>
      <c r="W141"/>
    </row>
    <row r="142" spans="1:23" x14ac:dyDescent="0.3">
      <c r="A142" s="125" t="s">
        <v>487</v>
      </c>
      <c r="B142" s="125" t="s">
        <v>371</v>
      </c>
      <c r="C142" s="23" t="s">
        <v>372</v>
      </c>
      <c r="D142" s="62" t="s">
        <v>86</v>
      </c>
      <c r="E142" s="57">
        <f t="shared" si="9"/>
        <v>0</v>
      </c>
      <c r="F142" s="31">
        <v>39</v>
      </c>
      <c r="G142" s="31">
        <v>45</v>
      </c>
      <c r="H142" s="16">
        <f>I142+J142+K142+L142+M142+N142+O142+P142+Q142+R142+S142+T142+U142+V142</f>
        <v>0</v>
      </c>
      <c r="I142" s="24"/>
      <c r="J142" s="25"/>
      <c r="K142" s="25"/>
      <c r="L142" s="25"/>
      <c r="M142" s="25"/>
      <c r="O142"/>
      <c r="P142" s="25"/>
      <c r="Q142" s="25"/>
      <c r="R142" s="26"/>
      <c r="T142"/>
      <c r="U142"/>
      <c r="V142"/>
      <c r="W142"/>
    </row>
    <row r="143" spans="1:23" x14ac:dyDescent="0.3">
      <c r="A143" s="125" t="s">
        <v>488</v>
      </c>
      <c r="B143" s="125" t="s">
        <v>373</v>
      </c>
      <c r="C143" s="23" t="s">
        <v>374</v>
      </c>
      <c r="D143" s="62" t="s">
        <v>86</v>
      </c>
      <c r="E143" s="57">
        <f t="shared" si="9"/>
        <v>0</v>
      </c>
      <c r="F143" s="31">
        <v>32</v>
      </c>
      <c r="G143" s="31">
        <v>37</v>
      </c>
      <c r="H143" s="16">
        <f>I143+J143+K143+L143+M143+N143+O143+P143+Q143+R143+S143+T143+U143+V143</f>
        <v>0</v>
      </c>
      <c r="I143" s="24"/>
      <c r="J143" s="25"/>
      <c r="K143" s="25"/>
      <c r="L143" s="25"/>
      <c r="M143" s="25"/>
      <c r="O143"/>
      <c r="P143" s="25"/>
      <c r="Q143" s="25"/>
      <c r="R143" s="26"/>
      <c r="T143"/>
      <c r="U143"/>
      <c r="V143"/>
      <c r="W143"/>
    </row>
    <row r="144" spans="1:23" ht="15.6" x14ac:dyDescent="0.3">
      <c r="A144" s="127" t="s">
        <v>17</v>
      </c>
      <c r="B144" s="143" t="s">
        <v>299</v>
      </c>
      <c r="C144" s="121" t="s">
        <v>375</v>
      </c>
      <c r="D144" s="158"/>
      <c r="E144" s="122" t="s">
        <v>78</v>
      </c>
      <c r="F144" s="122" t="s">
        <v>77</v>
      </c>
      <c r="G144" s="122" t="s">
        <v>107</v>
      </c>
      <c r="H144" s="122" t="s">
        <v>79</v>
      </c>
      <c r="I144" s="122" t="s">
        <v>27</v>
      </c>
      <c r="J144" s="25"/>
      <c r="K144" s="25"/>
      <c r="L144" s="25"/>
      <c r="M144" s="25"/>
      <c r="O144"/>
      <c r="P144" s="25"/>
      <c r="Q144" s="25"/>
      <c r="R144" s="26"/>
      <c r="T144"/>
      <c r="U144"/>
      <c r="V144"/>
      <c r="W144"/>
    </row>
    <row r="145" spans="1:23" x14ac:dyDescent="0.3">
      <c r="A145" s="164" t="s">
        <v>536</v>
      </c>
      <c r="B145" s="125" t="s">
        <v>141</v>
      </c>
      <c r="C145" s="62" t="s">
        <v>136</v>
      </c>
      <c r="D145" s="151"/>
      <c r="E145" s="57">
        <f t="shared" si="9"/>
        <v>0</v>
      </c>
      <c r="F145" s="31">
        <v>42</v>
      </c>
      <c r="G145" s="31">
        <v>56</v>
      </c>
      <c r="H145" s="16">
        <f>I145+J145+K145+L145+M145+N145+O145+P145+Q145+R145+S145+T145+U145+V145</f>
        <v>0</v>
      </c>
      <c r="I145" s="24"/>
      <c r="J145" s="25"/>
      <c r="K145" s="25"/>
      <c r="L145" s="25"/>
      <c r="M145" s="25"/>
      <c r="O145"/>
      <c r="P145" s="25"/>
      <c r="Q145" s="25"/>
      <c r="R145" s="26"/>
      <c r="T145"/>
      <c r="U145"/>
      <c r="V145"/>
      <c r="W145"/>
    </row>
    <row r="146" spans="1:23" x14ac:dyDescent="0.3">
      <c r="A146" s="164" t="s">
        <v>537</v>
      </c>
      <c r="B146" s="125" t="s">
        <v>142</v>
      </c>
      <c r="C146" s="62" t="s">
        <v>137</v>
      </c>
      <c r="D146" s="151"/>
      <c r="E146" s="57">
        <f t="shared" si="9"/>
        <v>0</v>
      </c>
      <c r="F146" s="31">
        <v>22</v>
      </c>
      <c r="G146" s="31">
        <v>30</v>
      </c>
      <c r="H146" s="16">
        <f>I146+J146+K146+L146+M146+N146+O146+P146+Q146+R146+S146+T146+U146+V146</f>
        <v>0</v>
      </c>
      <c r="I146" s="24"/>
      <c r="J146" s="25"/>
      <c r="K146" s="25"/>
      <c r="L146" s="25"/>
      <c r="M146" s="25"/>
      <c r="O146"/>
      <c r="P146" s="25"/>
      <c r="Q146" s="25"/>
      <c r="R146" s="26"/>
      <c r="T146"/>
      <c r="U146"/>
      <c r="V146"/>
      <c r="W146"/>
    </row>
    <row r="147" spans="1:23" x14ac:dyDescent="0.3">
      <c r="A147" s="164" t="s">
        <v>538</v>
      </c>
      <c r="B147" s="125" t="s">
        <v>143</v>
      </c>
      <c r="C147" s="62" t="s">
        <v>138</v>
      </c>
      <c r="D147" s="151"/>
      <c r="E147" s="57">
        <f t="shared" si="9"/>
        <v>0</v>
      </c>
      <c r="F147" s="31">
        <v>42</v>
      </c>
      <c r="G147" s="31">
        <v>56</v>
      </c>
      <c r="H147" s="16">
        <f>I147+J147+K147+L147+M147+N147+O147+P147+Q147+R147+S147+T147+U147+V147</f>
        <v>0</v>
      </c>
      <c r="I147" s="24"/>
      <c r="J147" s="25"/>
      <c r="K147" s="25"/>
      <c r="L147" s="25"/>
      <c r="M147" s="25"/>
      <c r="O147"/>
      <c r="P147" s="25"/>
      <c r="Q147" s="25"/>
      <c r="R147" s="26"/>
      <c r="T147"/>
      <c r="U147"/>
      <c r="V147"/>
      <c r="W147"/>
    </row>
    <row r="148" spans="1:23" x14ac:dyDescent="0.3">
      <c r="A148" s="164" t="s">
        <v>539</v>
      </c>
      <c r="B148" s="125" t="s">
        <v>144</v>
      </c>
      <c r="C148" s="62" t="s">
        <v>139</v>
      </c>
      <c r="D148" s="151"/>
      <c r="E148" s="57">
        <f t="shared" si="9"/>
        <v>0</v>
      </c>
      <c r="F148" s="31">
        <v>22</v>
      </c>
      <c r="G148" s="31">
        <v>30</v>
      </c>
      <c r="H148" s="16">
        <f>I148+J148+K148+L148+M148+N148+O148+P148+Q148+R148+S148+T148+U148+V148</f>
        <v>0</v>
      </c>
      <c r="I148" s="24"/>
      <c r="J148" s="25"/>
      <c r="K148" s="25"/>
      <c r="L148" s="25"/>
      <c r="M148" s="25"/>
      <c r="O148"/>
      <c r="P148" s="25"/>
      <c r="Q148" s="25"/>
      <c r="R148" s="26"/>
      <c r="T148"/>
      <c r="U148"/>
      <c r="V148"/>
      <c r="W148"/>
    </row>
    <row r="149" spans="1:23" x14ac:dyDescent="0.3">
      <c r="A149" s="164" t="s">
        <v>540</v>
      </c>
      <c r="B149" s="125" t="s">
        <v>145</v>
      </c>
      <c r="C149" s="62" t="s">
        <v>140</v>
      </c>
      <c r="D149" s="151"/>
      <c r="E149" s="57">
        <f t="shared" si="9"/>
        <v>0</v>
      </c>
      <c r="F149" s="31">
        <v>22</v>
      </c>
      <c r="G149" s="31">
        <v>30</v>
      </c>
      <c r="H149" s="16">
        <f>I149+J149+K149+L149+M149+N149+O149+P149+Q149+R149+S149+T149+U149+V149</f>
        <v>0</v>
      </c>
      <c r="I149" s="24"/>
      <c r="J149" s="25"/>
      <c r="K149" s="25"/>
      <c r="L149" s="25"/>
      <c r="M149" s="25"/>
      <c r="O149"/>
      <c r="P149" s="25"/>
      <c r="Q149" s="25"/>
      <c r="R149" s="26"/>
      <c r="T149"/>
      <c r="U149"/>
      <c r="V149"/>
      <c r="W149"/>
    </row>
    <row r="150" spans="1:23" ht="15.6" x14ac:dyDescent="0.3">
      <c r="A150" s="127" t="s">
        <v>17</v>
      </c>
      <c r="B150" s="143" t="s">
        <v>299</v>
      </c>
      <c r="C150" s="121"/>
      <c r="D150" s="158"/>
      <c r="E150" s="122" t="s">
        <v>78</v>
      </c>
      <c r="F150" s="122" t="s">
        <v>77</v>
      </c>
      <c r="G150" s="122" t="s">
        <v>107</v>
      </c>
      <c r="H150" s="122" t="s">
        <v>79</v>
      </c>
      <c r="I150" s="122" t="s">
        <v>27</v>
      </c>
      <c r="J150" s="25"/>
      <c r="K150" s="25"/>
      <c r="L150" s="25"/>
      <c r="M150" s="25"/>
      <c r="O150"/>
      <c r="P150" s="25"/>
      <c r="Q150" s="25"/>
      <c r="R150" s="26"/>
      <c r="T150"/>
      <c r="U150"/>
      <c r="V150"/>
      <c r="W150"/>
    </row>
    <row r="151" spans="1:23" x14ac:dyDescent="0.3">
      <c r="A151" s="125" t="s">
        <v>489</v>
      </c>
      <c r="B151" s="144" t="s">
        <v>146</v>
      </c>
      <c r="C151" s="123" t="s">
        <v>147</v>
      </c>
      <c r="D151" s="151"/>
      <c r="E151" s="57">
        <f t="shared" si="9"/>
        <v>0</v>
      </c>
      <c r="F151" s="31">
        <v>9</v>
      </c>
      <c r="G151" s="31">
        <v>11</v>
      </c>
      <c r="H151" s="16">
        <f>I151+J151+K151+L151+M151+N151+O151+P151+Q151+R151+S151+T151+U151+V151</f>
        <v>0</v>
      </c>
      <c r="I151" s="24"/>
      <c r="J151" s="25"/>
      <c r="K151" s="25"/>
      <c r="L151" s="25"/>
      <c r="M151" s="25"/>
      <c r="O151"/>
      <c r="P151" s="25"/>
      <c r="Q151" s="25"/>
      <c r="R151" s="26"/>
      <c r="T151"/>
      <c r="U151"/>
      <c r="V151"/>
      <c r="W151"/>
    </row>
    <row r="152" spans="1:23" ht="15.6" x14ac:dyDescent="0.3">
      <c r="A152" s="128" t="s">
        <v>17</v>
      </c>
      <c r="B152" s="145" t="s">
        <v>299</v>
      </c>
      <c r="C152" s="129" t="s">
        <v>76</v>
      </c>
      <c r="D152" s="160"/>
      <c r="E152" s="130" t="s">
        <v>78</v>
      </c>
      <c r="F152" s="130" t="s">
        <v>77</v>
      </c>
      <c r="G152" s="130" t="s">
        <v>107</v>
      </c>
      <c r="H152" s="130" t="s">
        <v>79</v>
      </c>
      <c r="I152" s="130" t="s">
        <v>27</v>
      </c>
      <c r="J152" s="25"/>
      <c r="K152" s="25"/>
      <c r="L152" s="25"/>
      <c r="M152" s="25"/>
      <c r="O152"/>
      <c r="P152" s="25"/>
      <c r="Q152" s="25"/>
      <c r="R152" s="26"/>
      <c r="T152"/>
      <c r="U152"/>
      <c r="V152"/>
      <c r="W152"/>
    </row>
    <row r="153" spans="1:23" x14ac:dyDescent="0.3">
      <c r="A153" s="125" t="s">
        <v>490</v>
      </c>
      <c r="B153" s="125" t="s">
        <v>59</v>
      </c>
      <c r="C153" s="23" t="s">
        <v>60</v>
      </c>
      <c r="D153" s="109" t="s">
        <v>87</v>
      </c>
      <c r="E153" s="57">
        <f t="shared" si="9"/>
        <v>0</v>
      </c>
      <c r="F153" s="31">
        <v>78</v>
      </c>
      <c r="G153" s="31">
        <v>90</v>
      </c>
      <c r="H153" s="16">
        <f t="shared" ref="H153:H164" si="10">I153+J153+K153+L153+M153+N153+O153+P153+Q153+R153+S153+T153+U153+V153</f>
        <v>0</v>
      </c>
      <c r="I153" s="24"/>
      <c r="J153" s="25"/>
      <c r="K153" s="25"/>
      <c r="L153" s="25"/>
      <c r="M153" s="25"/>
      <c r="O153"/>
      <c r="P153" s="25"/>
      <c r="Q153" s="25"/>
      <c r="R153" s="26"/>
      <c r="T153"/>
      <c r="U153"/>
      <c r="V153"/>
      <c r="W153"/>
    </row>
    <row r="154" spans="1:23" x14ac:dyDescent="0.3">
      <c r="A154" s="125" t="s">
        <v>491</v>
      </c>
      <c r="B154" s="125" t="s">
        <v>61</v>
      </c>
      <c r="C154" s="23" t="s">
        <v>62</v>
      </c>
      <c r="D154" s="62" t="s">
        <v>88</v>
      </c>
      <c r="E154" s="57">
        <f t="shared" si="9"/>
        <v>0</v>
      </c>
      <c r="F154" s="31">
        <v>78</v>
      </c>
      <c r="G154" s="31">
        <v>90</v>
      </c>
      <c r="H154" s="16">
        <f t="shared" si="10"/>
        <v>0</v>
      </c>
      <c r="I154" s="24"/>
      <c r="J154" s="25"/>
      <c r="K154" s="25"/>
      <c r="L154" s="25"/>
      <c r="M154" s="25"/>
      <c r="O154"/>
      <c r="P154" s="25"/>
      <c r="Q154" s="25"/>
      <c r="R154" s="26"/>
      <c r="T154"/>
      <c r="U154"/>
      <c r="V154"/>
      <c r="W154"/>
    </row>
    <row r="155" spans="1:23" x14ac:dyDescent="0.3">
      <c r="A155" s="125" t="s">
        <v>492</v>
      </c>
      <c r="B155" s="125" t="s">
        <v>63</v>
      </c>
      <c r="C155" s="23" t="s">
        <v>64</v>
      </c>
      <c r="D155" s="62" t="s">
        <v>89</v>
      </c>
      <c r="E155" s="57">
        <f t="shared" si="9"/>
        <v>0</v>
      </c>
      <c r="F155" s="31">
        <v>61</v>
      </c>
      <c r="G155" s="31">
        <v>71</v>
      </c>
      <c r="H155" s="16">
        <f t="shared" si="10"/>
        <v>0</v>
      </c>
      <c r="I155" s="24"/>
      <c r="J155" s="25"/>
      <c r="K155" s="25"/>
      <c r="L155" s="25"/>
      <c r="M155" s="25"/>
      <c r="O155"/>
      <c r="P155" s="25"/>
      <c r="Q155" s="25"/>
      <c r="R155" s="26"/>
      <c r="T155"/>
      <c r="U155"/>
      <c r="V155"/>
      <c r="W155"/>
    </row>
    <row r="156" spans="1:23" x14ac:dyDescent="0.3">
      <c r="A156" s="125" t="s">
        <v>493</v>
      </c>
      <c r="B156" s="124" t="s">
        <v>71</v>
      </c>
      <c r="C156" s="110" t="s">
        <v>72</v>
      </c>
      <c r="D156" s="109" t="s">
        <v>376</v>
      </c>
      <c r="E156" s="57">
        <f t="shared" si="9"/>
        <v>0</v>
      </c>
      <c r="F156" s="31">
        <v>61</v>
      </c>
      <c r="G156" s="31">
        <v>71</v>
      </c>
      <c r="H156" s="16">
        <f t="shared" si="10"/>
        <v>0</v>
      </c>
      <c r="I156" s="24"/>
      <c r="J156" s="25"/>
      <c r="K156" s="25"/>
      <c r="L156" s="25"/>
      <c r="M156" s="25"/>
      <c r="O156"/>
      <c r="P156" s="25"/>
      <c r="Q156" s="25"/>
      <c r="R156" s="26"/>
      <c r="T156"/>
      <c r="U156"/>
      <c r="V156"/>
      <c r="W156"/>
    </row>
    <row r="157" spans="1:23" x14ac:dyDescent="0.3">
      <c r="A157" s="125" t="s">
        <v>494</v>
      </c>
      <c r="B157" s="125" t="s">
        <v>69</v>
      </c>
      <c r="C157" s="23" t="s">
        <v>70</v>
      </c>
      <c r="D157" s="62" t="s">
        <v>91</v>
      </c>
      <c r="E157" s="57">
        <f t="shared" si="9"/>
        <v>0</v>
      </c>
      <c r="F157" s="31">
        <v>52</v>
      </c>
      <c r="G157" s="31">
        <v>60</v>
      </c>
      <c r="H157" s="16">
        <f t="shared" si="10"/>
        <v>0</v>
      </c>
      <c r="I157" s="24"/>
      <c r="J157" s="25"/>
      <c r="K157" s="25"/>
      <c r="L157" s="25"/>
      <c r="M157" s="25"/>
      <c r="O157"/>
      <c r="P157" s="25"/>
      <c r="Q157" s="25"/>
      <c r="R157" s="26"/>
      <c r="T157"/>
      <c r="U157"/>
      <c r="V157"/>
      <c r="W157"/>
    </row>
    <row r="158" spans="1:23" x14ac:dyDescent="0.3">
      <c r="A158" s="125" t="s">
        <v>495</v>
      </c>
      <c r="B158" s="125" t="s">
        <v>65</v>
      </c>
      <c r="C158" s="23" t="s">
        <v>66</v>
      </c>
      <c r="D158" s="109" t="s">
        <v>90</v>
      </c>
      <c r="E158" s="57">
        <f t="shared" si="9"/>
        <v>0</v>
      </c>
      <c r="F158" s="31">
        <v>55</v>
      </c>
      <c r="G158" s="31">
        <v>63</v>
      </c>
      <c r="H158" s="16">
        <f t="shared" si="10"/>
        <v>0</v>
      </c>
      <c r="I158" s="24"/>
      <c r="J158" s="25"/>
      <c r="K158" s="25"/>
      <c r="L158" s="25"/>
      <c r="M158" s="25"/>
      <c r="O158"/>
      <c r="P158" s="25"/>
      <c r="Q158" s="25"/>
      <c r="R158" s="26"/>
      <c r="T158"/>
      <c r="U158"/>
      <c r="V158"/>
      <c r="W158"/>
    </row>
    <row r="159" spans="1:23" x14ac:dyDescent="0.3">
      <c r="A159" s="125" t="s">
        <v>496</v>
      </c>
      <c r="B159" s="125" t="s">
        <v>67</v>
      </c>
      <c r="C159" s="23" t="s">
        <v>68</v>
      </c>
      <c r="D159" s="62" t="s">
        <v>90</v>
      </c>
      <c r="E159" s="57">
        <f t="shared" si="9"/>
        <v>0</v>
      </c>
      <c r="F159" s="31">
        <v>55</v>
      </c>
      <c r="G159" s="31">
        <v>63</v>
      </c>
      <c r="H159" s="16">
        <f t="shared" si="10"/>
        <v>0</v>
      </c>
      <c r="I159" s="24"/>
      <c r="J159" s="25"/>
      <c r="K159" s="25"/>
      <c r="L159" s="25"/>
      <c r="M159" s="25"/>
      <c r="O159"/>
      <c r="P159" s="25"/>
      <c r="Q159" s="25"/>
      <c r="R159" s="26"/>
      <c r="T159"/>
      <c r="U159"/>
      <c r="V159"/>
      <c r="W159"/>
    </row>
    <row r="160" spans="1:23" x14ac:dyDescent="0.3">
      <c r="A160" s="125" t="s">
        <v>497</v>
      </c>
      <c r="B160" s="124" t="s">
        <v>377</v>
      </c>
      <c r="C160" s="110" t="s">
        <v>73</v>
      </c>
      <c r="D160" s="109" t="s">
        <v>92</v>
      </c>
      <c r="E160" s="57">
        <f t="shared" si="9"/>
        <v>0</v>
      </c>
      <c r="F160" s="31">
        <v>71</v>
      </c>
      <c r="G160" s="31">
        <v>82</v>
      </c>
      <c r="H160" s="16">
        <f t="shared" si="10"/>
        <v>0</v>
      </c>
      <c r="I160" s="24"/>
      <c r="J160" s="25"/>
      <c r="K160" s="25"/>
      <c r="L160" s="25"/>
      <c r="M160" s="25"/>
      <c r="O160"/>
      <c r="P160" s="25"/>
      <c r="Q160" s="25"/>
      <c r="R160" s="26"/>
      <c r="T160"/>
      <c r="U160"/>
      <c r="V160"/>
      <c r="W160"/>
    </row>
    <row r="161" spans="1:23" x14ac:dyDescent="0.3">
      <c r="A161" s="125" t="s">
        <v>498</v>
      </c>
      <c r="B161" s="125" t="s">
        <v>378</v>
      </c>
      <c r="C161" s="23" t="s">
        <v>74</v>
      </c>
      <c r="D161" s="109" t="s">
        <v>93</v>
      </c>
      <c r="E161" s="57">
        <f t="shared" si="9"/>
        <v>0</v>
      </c>
      <c r="F161" s="31">
        <v>58</v>
      </c>
      <c r="G161" s="31">
        <v>67</v>
      </c>
      <c r="H161" s="16">
        <f t="shared" si="10"/>
        <v>0</v>
      </c>
      <c r="I161" s="24"/>
      <c r="J161" s="25"/>
      <c r="K161" s="25"/>
      <c r="L161" s="25"/>
      <c r="M161" s="25"/>
      <c r="O161"/>
      <c r="P161" s="25"/>
      <c r="Q161" s="25"/>
      <c r="R161" s="26"/>
      <c r="T161"/>
      <c r="U161"/>
      <c r="V161"/>
      <c r="W161"/>
    </row>
    <row r="162" spans="1:23" x14ac:dyDescent="0.3">
      <c r="A162" s="125" t="s">
        <v>499</v>
      </c>
      <c r="B162" s="125" t="s">
        <v>379</v>
      </c>
      <c r="C162" s="23" t="s">
        <v>75</v>
      </c>
      <c r="D162" s="109" t="s">
        <v>96</v>
      </c>
      <c r="E162" s="57">
        <f t="shared" si="9"/>
        <v>0</v>
      </c>
      <c r="F162" s="31">
        <v>29</v>
      </c>
      <c r="G162" s="31">
        <v>33</v>
      </c>
      <c r="H162" s="16">
        <f t="shared" si="10"/>
        <v>0</v>
      </c>
      <c r="I162" s="24"/>
      <c r="J162" s="25"/>
      <c r="K162" s="25"/>
      <c r="L162" s="25"/>
      <c r="M162" s="25"/>
      <c r="O162"/>
      <c r="P162" s="25"/>
      <c r="Q162" s="25"/>
      <c r="R162" s="26"/>
      <c r="T162"/>
      <c r="U162"/>
      <c r="V162"/>
      <c r="W162"/>
    </row>
    <row r="163" spans="1:23" x14ac:dyDescent="0.3">
      <c r="A163" s="125" t="s">
        <v>500</v>
      </c>
      <c r="B163" s="125" t="s">
        <v>380</v>
      </c>
      <c r="C163" s="23" t="s">
        <v>128</v>
      </c>
      <c r="D163" s="62" t="s">
        <v>94</v>
      </c>
      <c r="E163" s="57">
        <f t="shared" si="9"/>
        <v>0</v>
      </c>
      <c r="F163" s="31">
        <v>58</v>
      </c>
      <c r="G163" s="31">
        <v>67</v>
      </c>
      <c r="H163" s="16">
        <f t="shared" si="10"/>
        <v>0</v>
      </c>
      <c r="I163" s="24"/>
      <c r="J163" s="25"/>
      <c r="K163" s="25"/>
      <c r="L163" s="25"/>
      <c r="M163" s="25"/>
      <c r="O163"/>
      <c r="P163" s="25"/>
      <c r="Q163" s="25"/>
      <c r="R163" s="26"/>
      <c r="T163"/>
      <c r="U163"/>
      <c r="V163"/>
      <c r="W163"/>
    </row>
    <row r="164" spans="1:23" x14ac:dyDescent="0.3">
      <c r="A164" s="125" t="s">
        <v>501</v>
      </c>
      <c r="B164" s="125" t="s">
        <v>381</v>
      </c>
      <c r="C164" s="23" t="s">
        <v>129</v>
      </c>
      <c r="D164" s="62" t="s">
        <v>95</v>
      </c>
      <c r="E164" s="57">
        <f t="shared" si="9"/>
        <v>0</v>
      </c>
      <c r="F164" s="31">
        <v>45</v>
      </c>
      <c r="G164" s="31">
        <v>52</v>
      </c>
      <c r="H164" s="16">
        <f t="shared" si="10"/>
        <v>0</v>
      </c>
      <c r="I164" s="24"/>
      <c r="J164" s="25"/>
      <c r="K164" s="25"/>
      <c r="L164" s="25"/>
      <c r="M164" s="25"/>
      <c r="O164"/>
      <c r="P164" s="25"/>
      <c r="Q164" s="25"/>
      <c r="R164" s="26"/>
      <c r="T164"/>
      <c r="U164"/>
      <c r="V164"/>
      <c r="W164"/>
    </row>
    <row r="165" spans="1:23" ht="15.6" x14ac:dyDescent="0.3">
      <c r="A165" s="128" t="s">
        <v>17</v>
      </c>
      <c r="B165" s="145" t="s">
        <v>299</v>
      </c>
      <c r="C165" s="129" t="s">
        <v>401</v>
      </c>
      <c r="D165" s="160"/>
      <c r="E165" s="130" t="s">
        <v>78</v>
      </c>
      <c r="F165" s="130" t="s">
        <v>77</v>
      </c>
      <c r="G165" s="130" t="s">
        <v>107</v>
      </c>
      <c r="H165" s="130" t="s">
        <v>79</v>
      </c>
      <c r="I165" s="130" t="s">
        <v>27</v>
      </c>
      <c r="J165" s="25"/>
      <c r="K165" s="25"/>
      <c r="L165" s="25"/>
      <c r="M165" s="25"/>
      <c r="O165"/>
      <c r="P165" s="25"/>
      <c r="Q165" s="25"/>
      <c r="R165" s="26"/>
      <c r="T165"/>
      <c r="U165"/>
      <c r="V165"/>
      <c r="W165"/>
    </row>
    <row r="166" spans="1:23" x14ac:dyDescent="0.3">
      <c r="A166" s="125" t="s">
        <v>502</v>
      </c>
      <c r="B166" s="125" t="s">
        <v>382</v>
      </c>
      <c r="C166" s="23" t="s">
        <v>44</v>
      </c>
      <c r="D166" s="109" t="s">
        <v>97</v>
      </c>
      <c r="E166" s="57">
        <f t="shared" si="9"/>
        <v>0</v>
      </c>
      <c r="F166" s="31">
        <v>162</v>
      </c>
      <c r="G166" s="31">
        <v>187</v>
      </c>
      <c r="H166" s="16">
        <f t="shared" ref="H166:H179" si="11">I166+J166+K166+L166+M166+N166+O166+P166+Q166+R166+S166+T166+U166+V166</f>
        <v>0</v>
      </c>
      <c r="I166" s="24"/>
      <c r="J166" s="25"/>
      <c r="K166" s="25"/>
      <c r="L166" s="25"/>
      <c r="M166" s="25"/>
      <c r="O166"/>
      <c r="P166" s="25"/>
      <c r="Q166" s="25"/>
      <c r="R166" s="26"/>
      <c r="T166"/>
      <c r="U166"/>
      <c r="V166"/>
      <c r="W166"/>
    </row>
    <row r="167" spans="1:23" x14ac:dyDescent="0.3">
      <c r="A167" s="125" t="s">
        <v>503</v>
      </c>
      <c r="B167" s="125" t="s">
        <v>383</v>
      </c>
      <c r="C167" s="23" t="s">
        <v>384</v>
      </c>
      <c r="D167" s="62" t="s">
        <v>98</v>
      </c>
      <c r="E167" s="57">
        <f t="shared" si="9"/>
        <v>0</v>
      </c>
      <c r="F167" s="31">
        <v>68</v>
      </c>
      <c r="G167" s="31">
        <v>78</v>
      </c>
      <c r="H167" s="16">
        <f t="shared" si="11"/>
        <v>0</v>
      </c>
      <c r="I167" s="24"/>
      <c r="J167" s="25"/>
      <c r="K167" s="25"/>
      <c r="L167" s="25"/>
      <c r="M167" s="25"/>
      <c r="O167"/>
      <c r="P167" s="25"/>
      <c r="Q167" s="25"/>
      <c r="R167" s="26"/>
      <c r="T167"/>
      <c r="U167"/>
      <c r="V167"/>
      <c r="W167"/>
    </row>
    <row r="168" spans="1:23" x14ac:dyDescent="0.3">
      <c r="A168" s="125" t="s">
        <v>504</v>
      </c>
      <c r="B168" s="125" t="s">
        <v>385</v>
      </c>
      <c r="C168" s="23" t="s">
        <v>45</v>
      </c>
      <c r="D168" s="62" t="s">
        <v>99</v>
      </c>
      <c r="E168" s="57">
        <f t="shared" si="9"/>
        <v>0</v>
      </c>
      <c r="F168" s="31">
        <v>152</v>
      </c>
      <c r="G168" s="31">
        <v>176</v>
      </c>
      <c r="H168" s="16">
        <f t="shared" si="11"/>
        <v>0</v>
      </c>
      <c r="I168" s="24"/>
      <c r="J168" s="25"/>
      <c r="K168" s="25"/>
      <c r="L168" s="25"/>
      <c r="M168" s="25"/>
      <c r="O168"/>
      <c r="P168" s="25"/>
      <c r="Q168" s="25"/>
      <c r="R168" s="26"/>
      <c r="T168"/>
      <c r="U168"/>
      <c r="V168"/>
      <c r="W168"/>
    </row>
    <row r="169" spans="1:23" x14ac:dyDescent="0.3">
      <c r="A169" s="125" t="s">
        <v>505</v>
      </c>
      <c r="B169" s="125" t="s">
        <v>386</v>
      </c>
      <c r="C169" s="23" t="s">
        <v>46</v>
      </c>
      <c r="D169" s="62" t="s">
        <v>100</v>
      </c>
      <c r="E169" s="57">
        <f t="shared" si="9"/>
        <v>0</v>
      </c>
      <c r="F169" s="31">
        <v>61</v>
      </c>
      <c r="G169" s="31">
        <v>71</v>
      </c>
      <c r="H169" s="16">
        <f t="shared" si="11"/>
        <v>0</v>
      </c>
      <c r="I169" s="24"/>
      <c r="J169" s="25"/>
      <c r="K169" s="25"/>
      <c r="L169" s="25"/>
      <c r="M169" s="25"/>
      <c r="O169"/>
      <c r="P169" s="25"/>
      <c r="Q169" s="25"/>
      <c r="R169" s="26"/>
      <c r="T169"/>
      <c r="U169"/>
      <c r="V169"/>
      <c r="W169"/>
    </row>
    <row r="170" spans="1:23" x14ac:dyDescent="0.3">
      <c r="A170" s="125" t="s">
        <v>506</v>
      </c>
      <c r="B170" s="125" t="s">
        <v>387</v>
      </c>
      <c r="C170" s="23" t="s">
        <v>388</v>
      </c>
      <c r="D170" s="62" t="s">
        <v>389</v>
      </c>
      <c r="E170" s="57">
        <f t="shared" si="9"/>
        <v>0</v>
      </c>
      <c r="F170" s="31">
        <v>188</v>
      </c>
      <c r="G170" s="31">
        <v>217</v>
      </c>
      <c r="H170" s="16">
        <f t="shared" si="11"/>
        <v>0</v>
      </c>
      <c r="I170" s="24"/>
      <c r="J170" s="25"/>
      <c r="K170" s="25"/>
      <c r="L170" s="25"/>
      <c r="M170" s="25"/>
      <c r="O170"/>
      <c r="P170" s="25"/>
      <c r="Q170" s="25"/>
      <c r="R170" s="26"/>
      <c r="T170"/>
      <c r="U170"/>
      <c r="V170"/>
      <c r="W170"/>
    </row>
    <row r="171" spans="1:23" ht="13.8" customHeight="1" x14ac:dyDescent="0.3">
      <c r="A171" s="125" t="s">
        <v>507</v>
      </c>
      <c r="B171" s="125" t="s">
        <v>390</v>
      </c>
      <c r="C171" s="23" t="s">
        <v>47</v>
      </c>
      <c r="D171" s="62" t="s">
        <v>101</v>
      </c>
      <c r="E171" s="57">
        <f t="shared" si="9"/>
        <v>0</v>
      </c>
      <c r="F171" s="31">
        <v>87</v>
      </c>
      <c r="G171" s="31">
        <v>101</v>
      </c>
      <c r="H171" s="16">
        <f t="shared" si="11"/>
        <v>0</v>
      </c>
      <c r="I171" s="24"/>
      <c r="J171"/>
      <c r="K171"/>
      <c r="L171"/>
      <c r="M171"/>
      <c r="N171"/>
      <c r="O171"/>
      <c r="P171" s="25"/>
      <c r="Q171" s="25"/>
      <c r="R171" s="26"/>
      <c r="T171"/>
      <c r="U171"/>
      <c r="V171"/>
      <c r="W171"/>
    </row>
    <row r="172" spans="1:23" x14ac:dyDescent="0.3">
      <c r="A172" s="125" t="s">
        <v>508</v>
      </c>
      <c r="B172" s="125" t="s">
        <v>391</v>
      </c>
      <c r="C172" s="23" t="s">
        <v>48</v>
      </c>
      <c r="D172" s="62" t="s">
        <v>101</v>
      </c>
      <c r="E172" s="57">
        <f t="shared" si="9"/>
        <v>0</v>
      </c>
      <c r="F172" s="31">
        <v>74</v>
      </c>
      <c r="G172" s="31">
        <v>86</v>
      </c>
      <c r="H172" s="16">
        <f t="shared" si="11"/>
        <v>0</v>
      </c>
      <c r="I172" s="24"/>
      <c r="J172"/>
      <c r="K172"/>
      <c r="L172"/>
      <c r="M172"/>
      <c r="N172"/>
      <c r="O172"/>
      <c r="P172" s="25"/>
      <c r="Q172" s="25"/>
      <c r="R172" s="26"/>
      <c r="T172"/>
      <c r="U172"/>
      <c r="V172"/>
      <c r="W172"/>
    </row>
    <row r="173" spans="1:23" x14ac:dyDescent="0.3">
      <c r="A173" s="125" t="s">
        <v>509</v>
      </c>
      <c r="B173" s="125" t="s">
        <v>392</v>
      </c>
      <c r="C173" s="23" t="s">
        <v>49</v>
      </c>
      <c r="D173" s="62" t="s">
        <v>393</v>
      </c>
      <c r="E173" s="57">
        <f t="shared" si="9"/>
        <v>0</v>
      </c>
      <c r="F173" s="31">
        <v>32</v>
      </c>
      <c r="G173" s="31">
        <v>37</v>
      </c>
      <c r="H173" s="16">
        <f t="shared" si="11"/>
        <v>0</v>
      </c>
      <c r="I173" s="24"/>
      <c r="J173"/>
      <c r="K173"/>
      <c r="L173"/>
      <c r="M173"/>
      <c r="N173"/>
      <c r="O173"/>
      <c r="P173" s="25"/>
      <c r="Q173" s="25"/>
      <c r="R173" s="26"/>
      <c r="T173"/>
      <c r="U173"/>
      <c r="V173"/>
      <c r="W173"/>
    </row>
    <row r="174" spans="1:23" ht="15" customHeight="1" x14ac:dyDescent="0.3">
      <c r="A174" s="125" t="s">
        <v>510</v>
      </c>
      <c r="B174" s="124" t="s">
        <v>394</v>
      </c>
      <c r="C174" s="110" t="s">
        <v>50</v>
      </c>
      <c r="D174" s="109" t="s">
        <v>102</v>
      </c>
      <c r="E174" s="57">
        <f t="shared" si="9"/>
        <v>0</v>
      </c>
      <c r="F174" s="31">
        <v>107</v>
      </c>
      <c r="G174" s="31">
        <v>123</v>
      </c>
      <c r="H174" s="16">
        <f t="shared" si="11"/>
        <v>0</v>
      </c>
      <c r="I174" s="24"/>
      <c r="J174"/>
      <c r="K174"/>
      <c r="L174"/>
      <c r="M174"/>
      <c r="N174"/>
      <c r="O174"/>
      <c r="P174" s="25"/>
      <c r="Q174" s="25"/>
      <c r="R174" s="26"/>
      <c r="T174"/>
      <c r="U174"/>
      <c r="V174"/>
      <c r="W174"/>
    </row>
    <row r="175" spans="1:23" x14ac:dyDescent="0.3">
      <c r="A175" s="125" t="s">
        <v>511</v>
      </c>
      <c r="B175" s="125" t="s">
        <v>395</v>
      </c>
      <c r="C175" s="23" t="s">
        <v>51</v>
      </c>
      <c r="D175" s="62" t="s">
        <v>103</v>
      </c>
      <c r="E175" s="57">
        <f t="shared" si="9"/>
        <v>0</v>
      </c>
      <c r="F175" s="31">
        <v>185</v>
      </c>
      <c r="G175" s="31">
        <v>213</v>
      </c>
      <c r="H175" s="16">
        <f t="shared" si="11"/>
        <v>0</v>
      </c>
      <c r="I175" s="24"/>
      <c r="J175"/>
      <c r="K175"/>
      <c r="L175"/>
      <c r="M175"/>
      <c r="N175"/>
      <c r="O175"/>
      <c r="P175" s="25"/>
      <c r="Q175" s="25"/>
      <c r="R175" s="26"/>
      <c r="T175"/>
      <c r="U175"/>
      <c r="V175"/>
      <c r="W175"/>
    </row>
    <row r="176" spans="1:23" ht="14.4" customHeight="1" x14ac:dyDescent="0.3">
      <c r="A176" s="125" t="s">
        <v>512</v>
      </c>
      <c r="B176" s="125" t="s">
        <v>396</v>
      </c>
      <c r="C176" s="23" t="s">
        <v>52</v>
      </c>
      <c r="D176" s="62" t="s">
        <v>104</v>
      </c>
      <c r="E176" s="57">
        <f t="shared" si="9"/>
        <v>0</v>
      </c>
      <c r="F176" s="31">
        <v>91</v>
      </c>
      <c r="G176" s="31">
        <v>105</v>
      </c>
      <c r="H176" s="16">
        <f t="shared" si="11"/>
        <v>0</v>
      </c>
      <c r="I176" s="24"/>
      <c r="J176"/>
      <c r="K176"/>
      <c r="L176"/>
      <c r="M176"/>
      <c r="N176"/>
      <c r="O176"/>
      <c r="P176" s="25"/>
      <c r="Q176" s="25"/>
      <c r="R176" s="26"/>
      <c r="T176"/>
      <c r="U176"/>
      <c r="V176"/>
      <c r="W176"/>
    </row>
    <row r="177" spans="1:23" x14ac:dyDescent="0.3">
      <c r="A177" s="125" t="s">
        <v>513</v>
      </c>
      <c r="B177" s="125" t="s">
        <v>397</v>
      </c>
      <c r="C177" s="23" t="s">
        <v>53</v>
      </c>
      <c r="D177" s="62" t="s">
        <v>105</v>
      </c>
      <c r="E177" s="57">
        <f t="shared" si="9"/>
        <v>0</v>
      </c>
      <c r="F177" s="31">
        <v>104</v>
      </c>
      <c r="G177" s="31">
        <v>120</v>
      </c>
      <c r="H177" s="16">
        <f t="shared" si="11"/>
        <v>0</v>
      </c>
      <c r="I177" s="24"/>
      <c r="J177"/>
      <c r="K177"/>
      <c r="L177"/>
      <c r="M177"/>
      <c r="N177"/>
      <c r="O177"/>
      <c r="P177" s="25"/>
      <c r="Q177" s="25"/>
      <c r="R177" s="26"/>
      <c r="T177"/>
      <c r="U177"/>
      <c r="V177"/>
      <c r="W177"/>
    </row>
    <row r="178" spans="1:23" ht="13.2" customHeight="1" x14ac:dyDescent="0.3">
      <c r="A178" s="125" t="s">
        <v>514</v>
      </c>
      <c r="B178" s="125" t="s">
        <v>398</v>
      </c>
      <c r="C178" s="23" t="s">
        <v>54</v>
      </c>
      <c r="D178" s="62" t="s">
        <v>106</v>
      </c>
      <c r="E178" s="57">
        <f t="shared" si="9"/>
        <v>0</v>
      </c>
      <c r="F178" s="31">
        <v>143</v>
      </c>
      <c r="G178" s="31">
        <v>165</v>
      </c>
      <c r="H178" s="16">
        <f t="shared" si="11"/>
        <v>0</v>
      </c>
      <c r="I178" s="24"/>
      <c r="J178"/>
      <c r="K178"/>
      <c r="L178"/>
      <c r="M178"/>
      <c r="N178"/>
      <c r="O178"/>
      <c r="P178" s="25"/>
      <c r="Q178" s="25"/>
      <c r="R178" s="26"/>
      <c r="T178"/>
      <c r="U178"/>
      <c r="V178"/>
      <c r="W178"/>
    </row>
    <row r="179" spans="1:23" x14ac:dyDescent="0.3">
      <c r="A179" s="125" t="s">
        <v>515</v>
      </c>
      <c r="B179" s="125" t="s">
        <v>399</v>
      </c>
      <c r="C179" s="23" t="s">
        <v>400</v>
      </c>
      <c r="D179" s="62" t="s">
        <v>148</v>
      </c>
      <c r="E179" s="131">
        <f t="shared" si="9"/>
        <v>0</v>
      </c>
      <c r="F179" s="31">
        <v>58</v>
      </c>
      <c r="G179" s="31">
        <v>67</v>
      </c>
      <c r="H179" s="16">
        <f t="shared" si="11"/>
        <v>0</v>
      </c>
      <c r="I179" s="24"/>
      <c r="J179"/>
      <c r="K179"/>
      <c r="L179"/>
      <c r="M179"/>
      <c r="N179"/>
      <c r="O179"/>
      <c r="P179" s="25"/>
      <c r="Q179" s="25"/>
      <c r="R179" s="26"/>
      <c r="T179"/>
      <c r="U179"/>
      <c r="V179"/>
      <c r="W179"/>
    </row>
    <row r="180" spans="1:23" ht="15.6" x14ac:dyDescent="0.3">
      <c r="A180" s="82" t="s">
        <v>17</v>
      </c>
      <c r="B180" s="146" t="s">
        <v>18</v>
      </c>
      <c r="C180" s="84" t="s">
        <v>179</v>
      </c>
      <c r="D180" s="161"/>
      <c r="E180" s="85" t="s">
        <v>78</v>
      </c>
      <c r="F180" s="86" t="s">
        <v>77</v>
      </c>
      <c r="G180" s="86" t="s">
        <v>107</v>
      </c>
      <c r="H180" s="87" t="s">
        <v>79</v>
      </c>
      <c r="I180" s="83" t="s">
        <v>370</v>
      </c>
      <c r="J180" s="97" t="s">
        <v>192</v>
      </c>
      <c r="K180" s="97" t="s">
        <v>193</v>
      </c>
      <c r="L180" s="97" t="s">
        <v>194</v>
      </c>
      <c r="M180" s="97" t="s">
        <v>195</v>
      </c>
      <c r="N180" s="97" t="s">
        <v>196</v>
      </c>
      <c r="R180"/>
      <c r="S180"/>
      <c r="T180"/>
      <c r="U180"/>
      <c r="V180"/>
      <c r="W180"/>
    </row>
    <row r="181" spans="1:23" x14ac:dyDescent="0.3">
      <c r="A181" s="164" t="s">
        <v>541</v>
      </c>
      <c r="B181" s="132" t="s">
        <v>180</v>
      </c>
      <c r="C181" s="23" t="s">
        <v>167</v>
      </c>
      <c r="D181" s="62" t="s">
        <v>161</v>
      </c>
      <c r="E181" s="131">
        <f t="shared" ref="E181:E203" si="12">F181*H181</f>
        <v>0</v>
      </c>
      <c r="F181" s="31">
        <v>198</v>
      </c>
      <c r="G181" s="31">
        <v>207</v>
      </c>
      <c r="H181" s="16">
        <f t="shared" ref="H181:H203" si="13">I181+J181+K181+L181+M181+N181+O181+P181+Q181+R181+S181+T181+U181+V181</f>
        <v>0</v>
      </c>
      <c r="I181" s="24"/>
      <c r="J181" s="24"/>
      <c r="K181" s="24"/>
      <c r="L181" s="24"/>
      <c r="M181" s="24"/>
      <c r="N181" s="24"/>
    </row>
    <row r="182" spans="1:23" ht="15.6" x14ac:dyDescent="0.3">
      <c r="A182" s="82" t="s">
        <v>17</v>
      </c>
      <c r="B182" s="146" t="s">
        <v>18</v>
      </c>
      <c r="C182" s="84"/>
      <c r="D182" s="161"/>
      <c r="E182" s="85" t="s">
        <v>78</v>
      </c>
      <c r="F182" s="86" t="s">
        <v>77</v>
      </c>
      <c r="G182" s="86" t="s">
        <v>107</v>
      </c>
      <c r="H182" s="87" t="s">
        <v>79</v>
      </c>
      <c r="I182" s="133" t="s">
        <v>197</v>
      </c>
      <c r="J182" s="134" t="s">
        <v>198</v>
      </c>
      <c r="K182" s="134" t="s">
        <v>199</v>
      </c>
      <c r="L182" s="134" t="s">
        <v>200</v>
      </c>
    </row>
    <row r="183" spans="1:23" x14ac:dyDescent="0.3">
      <c r="A183" s="165" t="s">
        <v>542</v>
      </c>
      <c r="B183" s="132" t="s">
        <v>186</v>
      </c>
      <c r="C183" s="23" t="s">
        <v>173</v>
      </c>
      <c r="D183" s="62" t="s">
        <v>161</v>
      </c>
      <c r="E183" s="131">
        <f t="shared" si="12"/>
        <v>0</v>
      </c>
      <c r="F183" s="31">
        <v>184</v>
      </c>
      <c r="G183" s="31">
        <v>193</v>
      </c>
      <c r="H183" s="16">
        <f t="shared" si="13"/>
        <v>0</v>
      </c>
      <c r="I183" s="24"/>
      <c r="J183" s="24"/>
      <c r="K183" s="24"/>
      <c r="L183" s="24"/>
    </row>
    <row r="184" spans="1:23" ht="15.6" x14ac:dyDescent="0.3">
      <c r="A184" s="82" t="s">
        <v>17</v>
      </c>
      <c r="B184" s="146" t="s">
        <v>18</v>
      </c>
      <c r="C184" s="84"/>
      <c r="D184" s="161"/>
      <c r="E184" s="85" t="s">
        <v>78</v>
      </c>
      <c r="F184" s="86" t="s">
        <v>77</v>
      </c>
      <c r="G184" s="86" t="s">
        <v>107</v>
      </c>
      <c r="H184" s="87" t="s">
        <v>79</v>
      </c>
      <c r="I184" s="83" t="s">
        <v>370</v>
      </c>
      <c r="J184" s="97" t="s">
        <v>192</v>
      </c>
      <c r="K184" s="97" t="s">
        <v>193</v>
      </c>
      <c r="L184" s="97" t="s">
        <v>194</v>
      </c>
      <c r="M184" s="97" t="s">
        <v>195</v>
      </c>
      <c r="N184" s="97" t="s">
        <v>196</v>
      </c>
      <c r="R184"/>
      <c r="S184"/>
      <c r="T184"/>
      <c r="U184"/>
      <c r="V184"/>
      <c r="W184"/>
    </row>
    <row r="185" spans="1:23" x14ac:dyDescent="0.3">
      <c r="A185" s="165" t="s">
        <v>543</v>
      </c>
      <c r="B185" s="132" t="s">
        <v>183</v>
      </c>
      <c r="C185" s="23" t="s">
        <v>170</v>
      </c>
      <c r="D185" s="62" t="s">
        <v>162</v>
      </c>
      <c r="E185" s="131">
        <f t="shared" si="12"/>
        <v>0</v>
      </c>
      <c r="F185" s="31">
        <v>147</v>
      </c>
      <c r="G185" s="31">
        <v>154</v>
      </c>
      <c r="H185" s="16">
        <f t="shared" si="13"/>
        <v>0</v>
      </c>
      <c r="I185" s="24"/>
      <c r="J185" s="24"/>
      <c r="K185" s="24"/>
      <c r="L185" s="24"/>
    </row>
    <row r="186" spans="1:23" ht="15.6" x14ac:dyDescent="0.3">
      <c r="A186" s="82" t="s">
        <v>17</v>
      </c>
      <c r="B186" s="146" t="s">
        <v>18</v>
      </c>
      <c r="C186" s="84"/>
      <c r="D186" s="161"/>
      <c r="E186" s="85" t="s">
        <v>78</v>
      </c>
      <c r="F186" s="86" t="s">
        <v>77</v>
      </c>
      <c r="G186" s="86" t="s">
        <v>107</v>
      </c>
      <c r="H186" s="87" t="s">
        <v>79</v>
      </c>
      <c r="I186" s="133" t="s">
        <v>197</v>
      </c>
      <c r="J186" s="134" t="s">
        <v>198</v>
      </c>
      <c r="K186" s="134" t="s">
        <v>199</v>
      </c>
      <c r="L186" s="134" t="s">
        <v>200</v>
      </c>
    </row>
    <row r="187" spans="1:23" x14ac:dyDescent="0.3">
      <c r="A187" s="165" t="s">
        <v>544</v>
      </c>
      <c r="B187" s="132" t="s">
        <v>189</v>
      </c>
      <c r="C187" s="23" t="s">
        <v>176</v>
      </c>
      <c r="D187" s="62" t="s">
        <v>162</v>
      </c>
      <c r="E187" s="131">
        <f t="shared" si="12"/>
        <v>0</v>
      </c>
      <c r="F187" s="31">
        <v>138</v>
      </c>
      <c r="G187" s="31">
        <v>144</v>
      </c>
      <c r="H187" s="16">
        <f t="shared" si="13"/>
        <v>0</v>
      </c>
      <c r="I187" s="24"/>
      <c r="J187" s="24"/>
      <c r="K187" s="24"/>
      <c r="L187" s="24"/>
    </row>
    <row r="188" spans="1:23" ht="15.6" x14ac:dyDescent="0.3">
      <c r="A188" s="82" t="s">
        <v>17</v>
      </c>
      <c r="B188" s="146" t="s">
        <v>18</v>
      </c>
      <c r="C188" s="84"/>
      <c r="D188" s="161"/>
      <c r="E188" s="85" t="s">
        <v>78</v>
      </c>
      <c r="F188" s="86" t="s">
        <v>77</v>
      </c>
      <c r="G188" s="86" t="s">
        <v>107</v>
      </c>
      <c r="H188" s="87" t="s">
        <v>79</v>
      </c>
      <c r="I188" s="83" t="s">
        <v>370</v>
      </c>
      <c r="J188" s="97" t="s">
        <v>192</v>
      </c>
      <c r="K188" s="97" t="s">
        <v>193</v>
      </c>
      <c r="L188" s="97" t="s">
        <v>194</v>
      </c>
      <c r="M188" s="97" t="s">
        <v>195</v>
      </c>
      <c r="N188" s="97" t="s">
        <v>196</v>
      </c>
      <c r="R188"/>
      <c r="S188"/>
      <c r="T188"/>
      <c r="U188"/>
      <c r="V188"/>
      <c r="W188"/>
    </row>
    <row r="189" spans="1:23" x14ac:dyDescent="0.3">
      <c r="A189" s="165" t="s">
        <v>545</v>
      </c>
      <c r="B189" s="132" t="s">
        <v>185</v>
      </c>
      <c r="C189" s="23" t="s">
        <v>172</v>
      </c>
      <c r="D189" s="62" t="s">
        <v>164</v>
      </c>
      <c r="E189" s="131">
        <f t="shared" si="12"/>
        <v>0</v>
      </c>
      <c r="F189" s="31">
        <v>433</v>
      </c>
      <c r="G189" s="31">
        <v>454</v>
      </c>
      <c r="H189" s="16">
        <f t="shared" si="13"/>
        <v>0</v>
      </c>
      <c r="I189" s="24"/>
      <c r="J189" s="24"/>
      <c r="K189" s="24"/>
      <c r="L189" s="24"/>
      <c r="M189" s="24"/>
      <c r="N189" s="24"/>
    </row>
    <row r="190" spans="1:23" ht="15.6" x14ac:dyDescent="0.3">
      <c r="A190" s="82" t="s">
        <v>17</v>
      </c>
      <c r="B190" s="146" t="s">
        <v>18</v>
      </c>
      <c r="C190" s="84"/>
      <c r="D190" s="161"/>
      <c r="E190" s="85" t="s">
        <v>78</v>
      </c>
      <c r="F190" s="86" t="s">
        <v>77</v>
      </c>
      <c r="G190" s="86" t="s">
        <v>107</v>
      </c>
      <c r="H190" s="87" t="s">
        <v>79</v>
      </c>
      <c r="I190" s="134" t="s">
        <v>199</v>
      </c>
      <c r="J190" s="134" t="s">
        <v>200</v>
      </c>
    </row>
    <row r="191" spans="1:23" x14ac:dyDescent="0.3">
      <c r="A191" s="165" t="s">
        <v>546</v>
      </c>
      <c r="B191" s="132" t="s">
        <v>191</v>
      </c>
      <c r="C191" s="23" t="s">
        <v>178</v>
      </c>
      <c r="D191" s="62" t="s">
        <v>166</v>
      </c>
      <c r="E191" s="131">
        <f t="shared" si="12"/>
        <v>0</v>
      </c>
      <c r="F191" s="31">
        <v>424</v>
      </c>
      <c r="G191" s="31">
        <v>444</v>
      </c>
      <c r="H191" s="16">
        <f t="shared" si="13"/>
        <v>0</v>
      </c>
      <c r="I191" s="24"/>
      <c r="J191" s="24"/>
    </row>
    <row r="192" spans="1:23" ht="15.6" x14ac:dyDescent="0.3">
      <c r="A192" s="82" t="s">
        <v>17</v>
      </c>
      <c r="B192" s="146" t="s">
        <v>18</v>
      </c>
      <c r="C192" s="84"/>
      <c r="D192" s="161"/>
      <c r="E192" s="85" t="s">
        <v>78</v>
      </c>
      <c r="F192" s="86" t="s">
        <v>77</v>
      </c>
      <c r="G192" s="86" t="s">
        <v>107</v>
      </c>
      <c r="H192" s="87" t="s">
        <v>79</v>
      </c>
      <c r="I192" s="97" t="s">
        <v>192</v>
      </c>
      <c r="J192" s="97" t="s">
        <v>193</v>
      </c>
      <c r="K192" s="97" t="s">
        <v>194</v>
      </c>
      <c r="L192" s="97" t="s">
        <v>195</v>
      </c>
      <c r="M192" s="97" t="s">
        <v>196</v>
      </c>
    </row>
    <row r="193" spans="1:23" x14ac:dyDescent="0.3">
      <c r="A193" s="165" t="s">
        <v>547</v>
      </c>
      <c r="B193" s="132" t="s">
        <v>184</v>
      </c>
      <c r="C193" s="23" t="s">
        <v>171</v>
      </c>
      <c r="D193" s="62" t="s">
        <v>163</v>
      </c>
      <c r="E193" s="131">
        <f t="shared" si="12"/>
        <v>0</v>
      </c>
      <c r="F193" s="31">
        <v>433</v>
      </c>
      <c r="G193" s="31">
        <v>454</v>
      </c>
      <c r="H193" s="16">
        <f t="shared" si="13"/>
        <v>0</v>
      </c>
      <c r="I193" s="24"/>
      <c r="J193" s="135"/>
      <c r="K193" s="24"/>
      <c r="L193" s="24"/>
      <c r="M193" s="24"/>
    </row>
    <row r="194" spans="1:23" ht="15.6" x14ac:dyDescent="0.3">
      <c r="A194" s="82" t="s">
        <v>17</v>
      </c>
      <c r="B194" s="146" t="s">
        <v>18</v>
      </c>
      <c r="C194" s="84"/>
      <c r="D194" s="161"/>
      <c r="E194" s="85" t="s">
        <v>78</v>
      </c>
      <c r="F194" s="86" t="s">
        <v>77</v>
      </c>
      <c r="G194" s="86" t="s">
        <v>107</v>
      </c>
      <c r="H194" s="87" t="s">
        <v>79</v>
      </c>
      <c r="I194" s="134" t="s">
        <v>199</v>
      </c>
      <c r="J194" s="134" t="s">
        <v>200</v>
      </c>
    </row>
    <row r="195" spans="1:23" x14ac:dyDescent="0.3">
      <c r="A195" s="165" t="s">
        <v>548</v>
      </c>
      <c r="B195" s="132" t="s">
        <v>190</v>
      </c>
      <c r="C195" s="23" t="s">
        <v>177</v>
      </c>
      <c r="D195" s="62" t="s">
        <v>165</v>
      </c>
      <c r="E195" s="131">
        <f t="shared" si="12"/>
        <v>0</v>
      </c>
      <c r="F195" s="31">
        <v>382</v>
      </c>
      <c r="G195" s="31">
        <v>400</v>
      </c>
      <c r="H195" s="16">
        <f t="shared" si="13"/>
        <v>0</v>
      </c>
      <c r="I195" s="24"/>
      <c r="J195" s="24"/>
    </row>
    <row r="196" spans="1:23" ht="15.6" x14ac:dyDescent="0.3">
      <c r="A196" s="82" t="s">
        <v>17</v>
      </c>
      <c r="B196" s="146" t="s">
        <v>18</v>
      </c>
      <c r="C196" s="84"/>
      <c r="D196" s="161"/>
      <c r="E196" s="85" t="s">
        <v>78</v>
      </c>
      <c r="F196" s="86" t="s">
        <v>77</v>
      </c>
      <c r="G196" s="86" t="s">
        <v>107</v>
      </c>
      <c r="H196" s="87" t="s">
        <v>79</v>
      </c>
      <c r="I196" s="83" t="s">
        <v>370</v>
      </c>
      <c r="J196" s="97" t="s">
        <v>192</v>
      </c>
      <c r="K196" s="97" t="s">
        <v>193</v>
      </c>
      <c r="L196" s="97" t="s">
        <v>194</v>
      </c>
      <c r="M196" s="97" t="s">
        <v>195</v>
      </c>
      <c r="N196" s="97" t="s">
        <v>196</v>
      </c>
      <c r="R196"/>
      <c r="S196"/>
      <c r="T196"/>
      <c r="U196"/>
      <c r="V196"/>
      <c r="W196"/>
    </row>
    <row r="197" spans="1:23" x14ac:dyDescent="0.3">
      <c r="A197" s="165" t="s">
        <v>549</v>
      </c>
      <c r="B197" s="132" t="s">
        <v>182</v>
      </c>
      <c r="C197" s="23" t="s">
        <v>169</v>
      </c>
      <c r="D197" s="62" t="s">
        <v>161</v>
      </c>
      <c r="E197" s="131">
        <f t="shared" si="12"/>
        <v>0</v>
      </c>
      <c r="F197" s="31">
        <v>179</v>
      </c>
      <c r="G197" s="31">
        <v>188</v>
      </c>
      <c r="H197" s="16">
        <f t="shared" si="13"/>
        <v>0</v>
      </c>
      <c r="I197" s="24"/>
      <c r="J197" s="24"/>
      <c r="K197" s="24"/>
      <c r="L197" s="24"/>
      <c r="M197" s="24"/>
      <c r="N197" s="24"/>
    </row>
    <row r="198" spans="1:23" ht="15.6" x14ac:dyDescent="0.3">
      <c r="A198" s="82" t="s">
        <v>17</v>
      </c>
      <c r="B198" s="146" t="s">
        <v>18</v>
      </c>
      <c r="C198" s="84"/>
      <c r="D198" s="161"/>
      <c r="E198" s="85" t="s">
        <v>78</v>
      </c>
      <c r="F198" s="86" t="s">
        <v>77</v>
      </c>
      <c r="G198" s="86" t="s">
        <v>107</v>
      </c>
      <c r="H198" s="87" t="s">
        <v>79</v>
      </c>
      <c r="I198" s="133" t="s">
        <v>197</v>
      </c>
      <c r="J198" s="134" t="s">
        <v>198</v>
      </c>
      <c r="K198" s="134" t="s">
        <v>199</v>
      </c>
      <c r="L198" s="134" t="s">
        <v>200</v>
      </c>
    </row>
    <row r="199" spans="1:23" x14ac:dyDescent="0.3">
      <c r="A199" s="165" t="s">
        <v>550</v>
      </c>
      <c r="B199" s="132" t="s">
        <v>188</v>
      </c>
      <c r="C199" s="23" t="s">
        <v>175</v>
      </c>
      <c r="D199" s="62" t="s">
        <v>161</v>
      </c>
      <c r="E199" s="131">
        <f t="shared" si="12"/>
        <v>0</v>
      </c>
      <c r="F199" s="31">
        <v>175</v>
      </c>
      <c r="G199" s="31">
        <v>183</v>
      </c>
      <c r="H199" s="16">
        <f t="shared" si="13"/>
        <v>0</v>
      </c>
      <c r="I199" s="24"/>
      <c r="J199" s="24"/>
      <c r="K199" s="24"/>
      <c r="L199" s="24"/>
    </row>
    <row r="200" spans="1:23" ht="15.6" x14ac:dyDescent="0.3">
      <c r="A200" s="82" t="s">
        <v>17</v>
      </c>
      <c r="B200" s="146" t="s">
        <v>18</v>
      </c>
      <c r="C200" s="84"/>
      <c r="D200" s="161"/>
      <c r="E200" s="85" t="s">
        <v>78</v>
      </c>
      <c r="F200" s="86" t="s">
        <v>77</v>
      </c>
      <c r="G200" s="86" t="s">
        <v>107</v>
      </c>
      <c r="H200" s="87" t="s">
        <v>79</v>
      </c>
      <c r="I200" s="83" t="s">
        <v>370</v>
      </c>
      <c r="J200" s="97" t="s">
        <v>192</v>
      </c>
      <c r="K200" s="97" t="s">
        <v>193</v>
      </c>
      <c r="L200" s="97" t="s">
        <v>194</v>
      </c>
      <c r="M200" s="97" t="s">
        <v>195</v>
      </c>
      <c r="N200" s="97" t="s">
        <v>196</v>
      </c>
      <c r="R200"/>
      <c r="S200"/>
      <c r="T200"/>
      <c r="U200"/>
      <c r="V200"/>
      <c r="W200"/>
    </row>
    <row r="201" spans="1:23" x14ac:dyDescent="0.3">
      <c r="A201" s="165" t="s">
        <v>551</v>
      </c>
      <c r="B201" s="132" t="s">
        <v>181</v>
      </c>
      <c r="C201" s="23" t="s">
        <v>168</v>
      </c>
      <c r="D201" s="62" t="s">
        <v>161</v>
      </c>
      <c r="E201" s="131">
        <f t="shared" si="12"/>
        <v>0</v>
      </c>
      <c r="F201" s="31">
        <v>166</v>
      </c>
      <c r="G201" s="31">
        <v>173</v>
      </c>
      <c r="H201" s="16">
        <f t="shared" si="13"/>
        <v>0</v>
      </c>
      <c r="I201" s="24"/>
      <c r="J201" s="24"/>
      <c r="K201" s="24"/>
      <c r="L201" s="24"/>
      <c r="M201" s="24"/>
      <c r="N201" s="24"/>
    </row>
    <row r="202" spans="1:23" ht="15.6" x14ac:dyDescent="0.3">
      <c r="A202" s="82" t="s">
        <v>17</v>
      </c>
      <c r="B202" s="146" t="s">
        <v>18</v>
      </c>
      <c r="C202" s="84"/>
      <c r="D202" s="161"/>
      <c r="E202" s="85" t="s">
        <v>78</v>
      </c>
      <c r="F202" s="86" t="s">
        <v>77</v>
      </c>
      <c r="G202" s="86" t="s">
        <v>107</v>
      </c>
      <c r="H202" s="87" t="s">
        <v>79</v>
      </c>
      <c r="I202" s="133" t="s">
        <v>197</v>
      </c>
      <c r="J202" s="134" t="s">
        <v>198</v>
      </c>
      <c r="K202" s="134" t="s">
        <v>199</v>
      </c>
      <c r="L202" s="134" t="s">
        <v>200</v>
      </c>
    </row>
    <row r="203" spans="1:23" x14ac:dyDescent="0.3">
      <c r="A203" s="165" t="s">
        <v>552</v>
      </c>
      <c r="B203" s="65" t="s">
        <v>187</v>
      </c>
      <c r="C203" s="23" t="s">
        <v>174</v>
      </c>
      <c r="D203" s="62" t="s">
        <v>161</v>
      </c>
      <c r="E203" s="131">
        <f t="shared" si="12"/>
        <v>0</v>
      </c>
      <c r="F203" s="31">
        <v>152</v>
      </c>
      <c r="G203" s="31">
        <v>159</v>
      </c>
      <c r="H203" s="16">
        <f t="shared" si="13"/>
        <v>0</v>
      </c>
      <c r="I203" s="24"/>
      <c r="J203" s="24"/>
      <c r="K203" s="24"/>
      <c r="L203" s="24"/>
    </row>
    <row r="204" spans="1:23" ht="15.6" x14ac:dyDescent="0.3">
      <c r="A204" s="82" t="s">
        <v>17</v>
      </c>
      <c r="B204" s="146" t="s">
        <v>18</v>
      </c>
      <c r="C204" s="84"/>
      <c r="D204" s="161"/>
      <c r="E204" s="85" t="s">
        <v>78</v>
      </c>
      <c r="F204" s="86" t="s">
        <v>77</v>
      </c>
      <c r="G204" s="86" t="s">
        <v>107</v>
      </c>
      <c r="H204" s="87" t="s">
        <v>79</v>
      </c>
      <c r="I204" s="83" t="s">
        <v>370</v>
      </c>
      <c r="J204" s="97" t="s">
        <v>192</v>
      </c>
      <c r="K204" s="97" t="s">
        <v>193</v>
      </c>
      <c r="L204" s="97" t="s">
        <v>194</v>
      </c>
      <c r="M204" s="97" t="s">
        <v>195</v>
      </c>
      <c r="N204" s="97" t="s">
        <v>196</v>
      </c>
    </row>
    <row r="205" spans="1:23" x14ac:dyDescent="0.3">
      <c r="A205" s="165" t="s">
        <v>553</v>
      </c>
      <c r="B205" s="65" t="s">
        <v>531</v>
      </c>
      <c r="C205" s="23" t="s">
        <v>532</v>
      </c>
      <c r="D205" s="62" t="s">
        <v>533</v>
      </c>
      <c r="E205" s="131">
        <f t="shared" ref="E205" si="14">F205*H205</f>
        <v>0</v>
      </c>
      <c r="F205" s="31">
        <v>250</v>
      </c>
      <c r="G205" s="31">
        <v>260</v>
      </c>
      <c r="H205" s="16">
        <f t="shared" ref="H205" si="15">I205+J205+K205+L205+M205+N205+O205+P205+Q205+R205+S205+T205+U205+V205</f>
        <v>0</v>
      </c>
      <c r="I205" s="135"/>
      <c r="J205" s="24"/>
      <c r="K205" s="24"/>
      <c r="L205" s="24"/>
    </row>
    <row r="206" spans="1:23" ht="15" thickBot="1" x14ac:dyDescent="0.35">
      <c r="I206" s="35"/>
      <c r="J206" s="19"/>
    </row>
    <row r="207" spans="1:23" ht="15" thickBot="1" x14ac:dyDescent="0.35">
      <c r="D207" s="162" t="s">
        <v>80</v>
      </c>
      <c r="E207" s="60">
        <f>SUM(E30:E205)</f>
        <v>0</v>
      </c>
      <c r="H207" s="34">
        <f>SUM(H30:H205)</f>
        <v>0</v>
      </c>
    </row>
  </sheetData>
  <conditionalFormatting sqref="C82:C83">
    <cfRule type="expression" dxfId="19" priority="17" stopIfTrue="1">
      <formula>#REF!="CR"</formula>
    </cfRule>
    <cfRule type="expression" dxfId="18" priority="18" stopIfTrue="1">
      <formula>#REF!="SMU"</formula>
    </cfRule>
    <cfRule type="expression" dxfId="17" priority="19" stopIfTrue="1">
      <formula>#REF!="GENERIC"</formula>
    </cfRule>
    <cfRule type="expression" dxfId="16" priority="20" stopIfTrue="1">
      <formula>#REF!="COMPONENT"</formula>
    </cfRule>
    <cfRule type="expression" dxfId="15" priority="21">
      <formula>#REF!="SMU"</formula>
    </cfRule>
    <cfRule type="expression" dxfId="14" priority="22">
      <formula>#REF!="GENERIC"</formula>
    </cfRule>
    <cfRule type="expression" dxfId="13" priority="23">
      <formula>#REF!="COMPONENT"</formula>
    </cfRule>
    <cfRule type="expression" dxfId="12" priority="24" stopIfTrue="1">
      <formula>$B82="GENERIQUE"</formula>
    </cfRule>
    <cfRule type="expression" dxfId="11" priority="25" stopIfTrue="1">
      <formula>$B82="COMPONENT"</formula>
    </cfRule>
    <cfRule type="expression" dxfId="10" priority="26" stopIfTrue="1">
      <formula>$B82="SMU"</formula>
    </cfRule>
  </conditionalFormatting>
  <conditionalFormatting sqref="C85:C93">
    <cfRule type="expression" dxfId="9" priority="7" stopIfTrue="1">
      <formula>#REF!="CR"</formula>
    </cfRule>
    <cfRule type="expression" dxfId="8" priority="8" stopIfTrue="1">
      <formula>#REF!="SMU"</formula>
    </cfRule>
    <cfRule type="expression" dxfId="7" priority="9" stopIfTrue="1">
      <formula>#REF!="GENERIC"</formula>
    </cfRule>
    <cfRule type="expression" dxfId="6" priority="10" stopIfTrue="1">
      <formula>#REF!="COMPONENT"</formula>
    </cfRule>
    <cfRule type="expression" dxfId="5" priority="11">
      <formula>#REF!="SMU"</formula>
    </cfRule>
    <cfRule type="expression" dxfId="4" priority="12">
      <formula>#REF!="GENERIC"</formula>
    </cfRule>
    <cfRule type="expression" dxfId="3" priority="13">
      <formula>#REF!="COMPONENT"</formula>
    </cfRule>
    <cfRule type="expression" dxfId="2" priority="14" stopIfTrue="1">
      <formula>$B85="GENERIQUE"</formula>
    </cfRule>
    <cfRule type="expression" dxfId="1" priority="15" stopIfTrue="1">
      <formula>$B85="COMPONENT"</formula>
    </cfRule>
    <cfRule type="expression" dxfId="0" priority="16" stopIfTrue="1">
      <formula>$B85="SMU"</formula>
    </cfRule>
  </conditionalFormatting>
  <dataValidations count="3">
    <dataValidation type="whole" errorStyle="warning" allowBlank="1" showDropDown="1" showInputMessage="1" showErrorMessage="1" errorTitle="Quantity error" error="Please type a quantity between 0 and 15000" sqref="K82:N82 I60:J60 I79:L80 I62:L63 I46:I52 I73:O77 I68:L71 I30:I44 I83:K83 I65:L66 I54:K58 I100:N100 I105:P105 I109:N109" xr:uid="{AA674672-13FC-41AB-AF05-7AA10C3F72CF}">
      <formula1>0</formula1>
      <formula2>15000</formula2>
    </dataValidation>
    <dataValidation type="date" errorStyle="warning" showDropDown="1" showInputMessage="1" showErrorMessage="1" errorTitle="Read only error" error="This cell is in read only mode." sqref="H68:H71 E46:E48 E50:E52 E54:E56 H35:H37 G58:H58 H42:H44 A38:B38 E42:E44 D54:D58 I144 I150 I152 I165 I141 E112:E179 E197:H199 H65:H66 H54:H56 H62:H63 H46:H48 E35:E37 C119:C121 G59:G80 C30:E33 H30:H33 I202:L202 E180:P180 D35:D44 B85:B88 D46:D52 H50:H52 B100 H73:H77 E84:E99 H82:H99 F100:H100 D100 H79:H80 D105 A109:B109 F105:H105 F109:H109 F81:G99 A105:B105 D109 B111 B90:B93 D111 E101:H104 I137 I134 E106:H108 I182:L182 E110:H110 E184:P184 I186:L186 F111:H179 E188:P188 E192:M192 I190:J190 E181:H183 I194:J194 E185:H187 E196:P196 I198:L198 E189:H191 E200:P200 E193:H195 A41:B41 A49:B49 A57:B57 A50:A56 A29 A42:A48 A31:A37 A39:A40 A166:A179 A111:A112 A114:A117 A119:A121 A123:A127 A129:A131 A133 A135:A136 A138:A140 A142:A143 A58:A100 A151 A153:A164 C58:E58 A145:A149 A181 A183 A185 A187 A189 A191 A193 A195 A197 A199 A201 F61:F80 C73:E77 C68:E71 C65:E66 C62:E63 C54:C56 C50:C52 C46:C48 C42:C44 C35:C37 A203 C82:E83 H60 E39:E40 C79:E80 H39:H40 F29:F59 G29:G57 C60:F60 E201:H205 I204:N204 A30:B30 A110:C110 A106:C108 A101:C104 C39:C40 C114:C117" xr:uid="{43F7AD52-FA65-4E13-BC79-538BB020D865}"/>
    <dataValidation type="decimal" errorStyle="warning" showDropDown="1" showInputMessage="1" showErrorMessage="1" errorTitle="Discount error" error="Please enter a discount between 0 and 100" sqref="M29:M58 N29:O71 O81:O83 P29:P99" xr:uid="{8F4DE8D7-05ED-4205-8005-C36262642AF4}">
      <formula1>0</formula1>
      <formula2>100</formula2>
    </dataValidation>
  </dataValidation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E244-7A70-4F6B-A09C-CC3E8593B349}">
  <dimension ref="A2:H22"/>
  <sheetViews>
    <sheetView workbookViewId="0">
      <selection activeCell="E28" sqref="E28"/>
    </sheetView>
  </sheetViews>
  <sheetFormatPr defaultRowHeight="14.4" x14ac:dyDescent="0.3"/>
  <cols>
    <col min="1" max="1" width="15.6640625" customWidth="1"/>
    <col min="2" max="2" width="14.21875" customWidth="1"/>
    <col min="3" max="3" width="14.77734375" customWidth="1"/>
    <col min="4" max="4" width="14.33203125" customWidth="1"/>
  </cols>
  <sheetData>
    <row r="2" spans="1:8" ht="17.399999999999999" x14ac:dyDescent="0.3">
      <c r="B2" s="38" t="s">
        <v>108</v>
      </c>
      <c r="E2" s="6"/>
      <c r="F2" s="6"/>
      <c r="G2" s="39"/>
      <c r="H2" s="39"/>
    </row>
    <row r="3" spans="1:8" ht="15" thickBot="1" x14ac:dyDescent="0.35"/>
    <row r="4" spans="1:8" ht="32.4" customHeight="1" thickBot="1" x14ac:dyDescent="0.35">
      <c r="B4" s="40" t="s">
        <v>109</v>
      </c>
      <c r="C4" s="41"/>
      <c r="D4" s="166" t="s">
        <v>110</v>
      </c>
      <c r="E4" s="167"/>
      <c r="F4" s="167"/>
      <c r="G4" s="167"/>
      <c r="H4" s="168"/>
    </row>
    <row r="5" spans="1:8" ht="32.4" customHeight="1" thickBot="1" x14ac:dyDescent="0.35">
      <c r="B5" s="40" t="s">
        <v>111</v>
      </c>
      <c r="C5" s="41"/>
      <c r="D5" s="169"/>
      <c r="E5" s="170"/>
      <c r="F5" s="170"/>
      <c r="G5" s="170"/>
      <c r="H5" s="171"/>
    </row>
    <row r="6" spans="1:8" ht="47.4" customHeight="1" thickBot="1" x14ac:dyDescent="0.35">
      <c r="A6" s="42"/>
      <c r="B6" s="40" t="s">
        <v>112</v>
      </c>
      <c r="C6" s="41"/>
      <c r="D6" s="172" t="s">
        <v>113</v>
      </c>
      <c r="E6" s="173"/>
      <c r="F6" s="173"/>
      <c r="G6" s="173"/>
      <c r="H6" s="174"/>
    </row>
    <row r="7" spans="1:8" x14ac:dyDescent="0.3">
      <c r="A7" s="43"/>
      <c r="B7" s="175" t="s">
        <v>114</v>
      </c>
      <c r="C7" s="176"/>
      <c r="D7" s="179" t="s">
        <v>113</v>
      </c>
      <c r="E7" s="180"/>
      <c r="F7" s="180"/>
      <c r="G7" s="180"/>
      <c r="H7" s="181"/>
    </row>
    <row r="8" spans="1:8" ht="34.200000000000003" customHeight="1" thickBot="1" x14ac:dyDescent="0.35">
      <c r="A8" s="42"/>
      <c r="B8" s="177"/>
      <c r="C8" s="178"/>
      <c r="D8" s="182"/>
      <c r="E8" s="182"/>
      <c r="F8" s="182"/>
      <c r="G8" s="182"/>
      <c r="H8" s="183"/>
    </row>
    <row r="9" spans="1:8" x14ac:dyDescent="0.3">
      <c r="A9" s="42"/>
      <c r="B9" s="44"/>
      <c r="C9" s="44"/>
      <c r="D9" s="45"/>
      <c r="E9" s="45"/>
      <c r="F9" s="45"/>
      <c r="G9" s="45"/>
      <c r="H9" s="45"/>
    </row>
    <row r="10" spans="1:8" ht="15" thickBot="1" x14ac:dyDescent="0.35"/>
    <row r="11" spans="1:8" x14ac:dyDescent="0.3">
      <c r="B11" s="184" t="s">
        <v>115</v>
      </c>
      <c r="C11" s="185"/>
    </row>
    <row r="12" spans="1:8" x14ac:dyDescent="0.3">
      <c r="B12" s="46" t="s">
        <v>116</v>
      </c>
      <c r="C12" s="47" t="s">
        <v>117</v>
      </c>
    </row>
    <row r="13" spans="1:8" x14ac:dyDescent="0.3">
      <c r="B13" s="48" t="s">
        <v>118</v>
      </c>
      <c r="C13" s="49">
        <v>240</v>
      </c>
    </row>
    <row r="14" spans="1:8" x14ac:dyDescent="0.3">
      <c r="B14" s="48" t="s">
        <v>119</v>
      </c>
      <c r="C14" s="49">
        <v>250</v>
      </c>
    </row>
    <row r="15" spans="1:8" x14ac:dyDescent="0.3">
      <c r="B15" s="48" t="s">
        <v>120</v>
      </c>
      <c r="C15" s="49">
        <v>259</v>
      </c>
    </row>
    <row r="16" spans="1:8" x14ac:dyDescent="0.3">
      <c r="B16" s="48" t="s">
        <v>121</v>
      </c>
      <c r="C16" s="49">
        <v>266</v>
      </c>
    </row>
    <row r="17" spans="2:3" x14ac:dyDescent="0.3">
      <c r="B17" s="48" t="s">
        <v>122</v>
      </c>
      <c r="C17" s="49">
        <v>276</v>
      </c>
    </row>
    <row r="18" spans="2:3" x14ac:dyDescent="0.3">
      <c r="B18" s="48" t="s">
        <v>123</v>
      </c>
      <c r="C18" s="49">
        <v>286</v>
      </c>
    </row>
    <row r="19" spans="2:3" x14ac:dyDescent="0.3">
      <c r="B19" s="48" t="s">
        <v>124</v>
      </c>
      <c r="C19" s="49">
        <v>296</v>
      </c>
    </row>
    <row r="20" spans="2:3" x14ac:dyDescent="0.3">
      <c r="B20" s="48" t="s">
        <v>125</v>
      </c>
      <c r="C20" s="49">
        <v>306</v>
      </c>
    </row>
    <row r="21" spans="2:3" x14ac:dyDescent="0.3">
      <c r="B21" s="48" t="s">
        <v>126</v>
      </c>
      <c r="C21" s="49">
        <v>316</v>
      </c>
    </row>
    <row r="22" spans="2:3" ht="15" thickBot="1" x14ac:dyDescent="0.35">
      <c r="B22" s="50" t="s">
        <v>127</v>
      </c>
      <c r="C22" s="51">
        <v>326</v>
      </c>
    </row>
  </sheetData>
  <mergeCells count="5">
    <mergeCell ref="D4:H5"/>
    <mergeCell ref="D6:H6"/>
    <mergeCell ref="B7:C8"/>
    <mergeCell ref="D7:H8"/>
    <mergeCell ref="B11:C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formular</vt:lpstr>
      <vt:lpstr>pomocne tabulky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Orsag</dc:creator>
  <cp:lastModifiedBy>Daniel Gnot</cp:lastModifiedBy>
  <dcterms:created xsi:type="dcterms:W3CDTF">2024-02-10T08:14:38Z</dcterms:created>
  <dcterms:modified xsi:type="dcterms:W3CDTF">2026-02-05T10:56:47Z</dcterms:modified>
</cp:coreProperties>
</file>